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30" windowWidth="17715" windowHeight="9735" activeTab="0"/>
  </bookViews>
  <sheets>
    <sheet name="集計用" sheetId="1" r:id="rId1"/>
  </sheets>
  <definedNames>
    <definedName name="_xlnm._FilterDatabase" localSheetId="0" hidden="1">'集計用'!$A$4:$HD$142</definedName>
  </definedNames>
  <calcPr fullCalcOnLoad="1"/>
</workbook>
</file>

<file path=xl/sharedStrings.xml><?xml version="1.0" encoding="utf-8"?>
<sst xmlns="http://schemas.openxmlformats.org/spreadsheetml/2006/main" count="1226" uniqueCount="794">
  <si>
    <t>認定有効期間について、ばらつきが生じやすかったことから、全審査会の共通認識として取り決めを行っております。その他は「介護認定審査会委員テキスト」に基づいた審査判定をお願いしております。</t>
  </si>
  <si>
    <t>審査判定の方法を知るだけでなく、実際に多くの委員の方々の考え方を知るうえで、実例に基づいた研修は意義のあるものと考えます。</t>
  </si>
  <si>
    <t>変更当初は要介護度が軽度に出てしまうのではという不安もあり、影響が見受けられましたが、現在は適切に審査判定が行われていると理解しております。</t>
  </si>
  <si>
    <t>審査会において重要性が高い主治医意見書2枚目「5.特記すべき事項」には、申請者の状態やそのケアに係る手間、頻度等をより具体的に記載をお願いします。</t>
  </si>
  <si>
    <t>船橋市</t>
  </si>
  <si>
    <t>医師会からの推薦</t>
  </si>
  <si>
    <t>午後1:30～、午後7:00～</t>
  </si>
  <si>
    <t>認定に必要な関係書類の遅延。</t>
  </si>
  <si>
    <t>引き続き、認定結果が早期に出るように配慮しています。</t>
  </si>
  <si>
    <t>全量を送付すると膨大な量になってしまうため。結果を必要としない医師に大量の書類を送付する必要性を感じないため。（意見書依頼時に同封する書類に、結果の通知を希望する場合、意見書に記述頂きたい旨を記載している）</t>
  </si>
  <si>
    <t>・入院中の場合や状態の安定を待つ場合が多い。
・定期受診がない、又は返信用封筒が不足している等で、作成･返送が遅れる場合は、遠慮なく市へご連絡ください。</t>
  </si>
  <si>
    <t>審査判定のばらつきを小さくするために、二次判定における変更の唯一の基準である「介護の手間」の理解について平準化が必要である。</t>
  </si>
  <si>
    <t>①委託調査に対して、市町村職員等による事後確認を100%実施。判断基準が曖昧になっていることや、伝わりにくい表現を直接調査員に指導、助言している。
②市の調査員には、定期的に研修を実施。記載方法の指導、助言だけでなく、実際の調査についても同行し、お互いの実施方法をふりかえ、活かすような機会を作っている。
③特記事項の記載については留意してほしい点をまとめた資料を配布して参考にしてもらっている。</t>
  </si>
  <si>
    <t>実施していない</t>
  </si>
  <si>
    <t>二次判定における重度変更･軽度変更の割合等を各審査会ごとに集計し、審査会委員に定期的に送付している。</t>
  </si>
  <si>
    <t>必要であると思う</t>
  </si>
  <si>
    <t>鎌ヶ谷市</t>
  </si>
  <si>
    <t>1合議体5～7人　構成職種：各合議体ごとに医師等の医療従事者3～5人、介護従事者1～3人</t>
  </si>
  <si>
    <t>大きな違いはありません</t>
  </si>
  <si>
    <t>精神科</t>
  </si>
  <si>
    <t>市医師会からの推薦に基づいて選出しております。</t>
  </si>
  <si>
    <t>午後2:00～、午後7:00～</t>
  </si>
  <si>
    <t>審査会開催時間の短縮化を講じている</t>
  </si>
  <si>
    <t>対象者の状態が不安定な場合、認定調査や意見書の作成が遅れるため。</t>
  </si>
  <si>
    <t>末期がん患者さんの認定調査及び審査については、早急かつ適格にサービスを利用できるようにするため迅速に行うようにしております。</t>
  </si>
  <si>
    <t>主治医意見書の様式に認定結果の通知希望要望の有無について記載して頂く欄を設けているため、認定結果の通知希望要望がなかった主治医に対しての通知は不要と考えるため。</t>
  </si>
  <si>
    <t>提出期限を大幅に超えて提出されることがあるので、改善して頂きたい。
また、第2号被保険者の方については特定疾病（特にがんの場合は回復の見込みがないこと）を明記して頂きたい。</t>
  </si>
  <si>
    <t>非常勤の医師であると、対象者の受診が少ないためか提出が遅れる場合があるように思えます。</t>
  </si>
  <si>
    <t>医師会を通して説明や要望を伝えることが出来るため、特段改めて機会を設ける必要はないと考えます。</t>
  </si>
  <si>
    <t>研修を受講対象者とするべきと思うが、それに伴い審査会委員に対して負担が増加するため。</t>
  </si>
  <si>
    <t>介護認定は市町村独自の制度ではなく、また他市区町村の審査会委員を兼任している審査会委員もいるため、県で一括して行ったほうが妥当と考えるため。</t>
  </si>
  <si>
    <t>選択にばらつきのある調査項目や、介助が不足している人に対する審査判定について、平準化を推進するべきと考えます。</t>
  </si>
  <si>
    <t>調査票の事後点検を実施し、平準化の取り組んでおります。</t>
  </si>
  <si>
    <t>審査会委員が一堂に会する委嘱状交付式の際に開催しております。</t>
  </si>
  <si>
    <t>各合議体ごとの変更率等を示した資料を用いて情報の共有を図っています。</t>
  </si>
  <si>
    <t>個人の状態はさまざまですが、審査判定にばらつきが生じる恐れもあり、具体例を用いての研修は必要と考えます。</t>
  </si>
  <si>
    <t>調査項目が変更されたことに伴い、一事判定を変更する根拠を見出す箇所についても必然的に変更となると思慮されます。</t>
  </si>
  <si>
    <t>年々、要介護認定者が増加しており、新規申請を含む申請全件において二次判定を必要とする制度そのもののあり方や有効期間等について継続的に議論が必要と考えます。</t>
  </si>
  <si>
    <t>市川市</t>
  </si>
  <si>
    <t>1合議体は医師、歯科医師、薬剤師、保健関係、福祉関係各1名の5名</t>
  </si>
  <si>
    <t>医師、歯科医師各2名、薬剤師、保健関係、福祉関係各1名の7名で構成されていたが、医師、歯科医師は隔週交代で出席となっていた。</t>
  </si>
  <si>
    <t>産婦人科</t>
  </si>
  <si>
    <t>市医師会からの推薦により選出</t>
  </si>
  <si>
    <t>変更なし</t>
  </si>
  <si>
    <t>平成23年度から審査会委員の定数を70人から100人に改正し、薬剤師、保健関係、福祉関係の委員の審査会への出席を毎週１回から隔週１回の出席とした。（医師、歯科医師は隔週１回で変化なし)</t>
  </si>
  <si>
    <t>申請者の心身の状態が不安定等により、訪問調査がすぐに行えない場合又は主治医意見書の入手が遅れることによる場合がある。</t>
  </si>
  <si>
    <t>認定結果は申請者宛に通知しているため。</t>
  </si>
  <si>
    <t>関節リウマチ、パーキンソン病等</t>
  </si>
  <si>
    <t>・判読できない文字は、審査判定に影響があるため丁寧な文字で記載いただきたい。
・医師氏名や最終診察日の未記入が多い。</t>
  </si>
  <si>
    <t>主治医意見書についての説明や要望がある場合は、医師会の会合等に出席させていただき、説明をさせていただいています。</t>
  </si>
  <si>
    <t>新任研修については、本人からの希望があれば再受講を認めても良いのではないかと思っています。</t>
  </si>
  <si>
    <t>研修としては実施していないが、審査会の中で情報提供を行っています。</t>
  </si>
  <si>
    <t>変更申請の有効期間については、合議体間でばらつきが生じないように努める。</t>
  </si>
  <si>
    <t>毎年１回市主催らによる訪問調査員に対する研修を行っています。</t>
  </si>
  <si>
    <t>２年に１回審査会委員の委嘱時に行っています。</t>
  </si>
  <si>
    <t>千葉県主催の審査会委員現任研修で行っています。市としては現在特に行っていません。</t>
  </si>
  <si>
    <t>必要と思われますが、市としては現在のところ行っていません。</t>
  </si>
  <si>
    <t>特に影響はありません。</t>
  </si>
  <si>
    <t>浦安市</t>
  </si>
  <si>
    <t>1合議体の審査委員は5人　構成職種は三師会より各1名、保健職1名、福祉職1名</t>
  </si>
  <si>
    <t>市医師会からの推薦による</t>
  </si>
  <si>
    <t>特にありません</t>
  </si>
  <si>
    <t>主治医意見書の遅れ</t>
  </si>
  <si>
    <t>認定調査は出来るだけ早く行っています。審査会では審査委員の平準化研修で話し合いを持ち、患者の身体状況や福祉用具の必要性などを勘案し、総合的に審査を行っています。</t>
  </si>
  <si>
    <t>事務量が複雑、多岐にわたっているため。</t>
  </si>
  <si>
    <t>記入漏れや二重チェックしてしまう等の記載誤りに注意してほしいと思います。
読みやすい字で記入していただきたいと思います。
依頼後２週間程度で記入して返送をお願いしたいと思います。</t>
  </si>
  <si>
    <t>必要時、医師会事務局を通してFAX返信等により、連携を図れる体制は出来ています。</t>
  </si>
  <si>
    <t>新任研修はそのとおりである。現任研修は実施地域が少なく、研修地域が遠いため参加が極めて難しいと考えられます。</t>
  </si>
  <si>
    <t>がん末期に対する審査については、時間を要しサービスが間に合わない場合があります。がん末期に特化した規定があったほうが良いと思われます。</t>
  </si>
  <si>
    <t>審査会での指摘を調査員にフィードバックするなどして平準化を図っています。</t>
  </si>
  <si>
    <t>年1～2回開催しています。</t>
  </si>
  <si>
    <t>事例等の研修を行っています。</t>
  </si>
  <si>
    <t>必要と考えます。</t>
  </si>
  <si>
    <t>特にありません。</t>
  </si>
  <si>
    <t>松戸市</t>
  </si>
  <si>
    <t>1合議体　5名（医師2名、歯科医師1名、薬剤師1名、その他看護師、特養施設長、介護福祉士等）</t>
  </si>
  <si>
    <t>医師会より推薦</t>
  </si>
  <si>
    <t>平成21年度より合議体を20合議体へ増やした事により多少軽減されている。</t>
  </si>
  <si>
    <t>ゴールデンウイーク等長期休暇のある月</t>
  </si>
  <si>
    <t>コンピュータによる一次判定後に対象者に連絡し暫定サービスを利用している場合、当日の審査会に判定をお願いしています。</t>
  </si>
  <si>
    <t>記載内容(不備)、提出期限については医療機関･主治医に文書を発送しています。</t>
  </si>
  <si>
    <t>医師会主催の研修会が行われているので、その時に意見書に関しての説明が設けられています。</t>
  </si>
  <si>
    <t>県主催の現任研修は委員全員出席するようお願いしています。当日欠席の場合は、次回の審査会日に資料配布し、出席した委員長(委員)より説明している。</t>
  </si>
  <si>
    <t>厚生労働省で配布されたＤＶＤで今後検討する予定です。</t>
  </si>
  <si>
    <t>県主催の現任研修の他に事業者より依頼があれば市担当者の研修を実施している。</t>
  </si>
  <si>
    <t>正副委員長会議を実施しており、決定内容については、全委員に資料を送付し、次回の審査会時委員長より説明している。</t>
  </si>
  <si>
    <t>委員改選を２年毎にしており、合議体のメンバーの入れ替えをしています。</t>
  </si>
  <si>
    <t>現在は必要だと感じていません。</t>
  </si>
  <si>
    <t>調査票の特記事項の重要性</t>
  </si>
  <si>
    <t>柏市</t>
  </si>
  <si>
    <t>委員数5名（医師、歯科医師、看護師、薬剤師、介護職員)</t>
  </si>
  <si>
    <t>変わらず</t>
  </si>
  <si>
    <t>柏市医師会に依頼し推薦により決定</t>
  </si>
  <si>
    <t>(月火水）18時から、(木)19時から、(水木）13時から、(木)16時から</t>
  </si>
  <si>
    <t>(火水木）19時から、(水木）13時半から</t>
  </si>
  <si>
    <t>主治医意見書の入手に時間を要したため。</t>
  </si>
  <si>
    <t>早い時期の調査を実施するよう調整している。審査においては審査会資料を参考に状態に応じて介護２以上を判定していただいている。</t>
  </si>
  <si>
    <t>積極的要望がないため</t>
  </si>
  <si>
    <t>記載内容の不足、提出の遅延、文字の乱れ、病名の簡略化</t>
  </si>
  <si>
    <t>期限内提出が難しい場合（被保険者の受診から時間がたっていて直近の状態が不明等）病院から被保険者への連絡が無い。又、市への遅延連絡をお願いしているが、それも無い為市から被保険者へ連絡が出来ない。</t>
  </si>
  <si>
    <t>本年度、医師会の協力を得て研修実施予定</t>
  </si>
  <si>
    <t>身体機能低下（ケガ含む）による申請の介護度決定基準</t>
  </si>
  <si>
    <t>日頃より提出された調査票について市担当職員が確認･指導している。本年度市調査員についてはディスカッション形式のミーティングを数回、又現在調査員研修を２回予定している。</t>
  </si>
  <si>
    <t>正副委員長会議及び全体研修を年１回実施</t>
  </si>
  <si>
    <t>今後の懸案事項</t>
  </si>
  <si>
    <t>今後開催を検討中</t>
  </si>
  <si>
    <t>調査項目及び判断基準の変更により、一次判定が軽くなる傾向が見られる。よって特記事項の記載内容の充実が求められている。</t>
  </si>
  <si>
    <t>我孫子市</t>
  </si>
  <si>
    <t>審査委員は4～5人　構成職種は医師、歯科医師、薬剤師、接骨師、社会福祉法人・医療法人・他福祉法人関係従事者</t>
  </si>
  <si>
    <t>主に19時</t>
  </si>
  <si>
    <t>1回の審査件数に上限を設ける（50件)</t>
  </si>
  <si>
    <t>申請件数の増加による審査会開催回数の不足。主治医意見書の提出遅れ（申請者の提出忘れ、主治医の提出遅れ)</t>
  </si>
  <si>
    <t>引き続き、早期に認定結果が出せるように注力している。</t>
  </si>
  <si>
    <t>マンパワーの不足による</t>
  </si>
  <si>
    <t>専門用語(英・独語による表記、略語、薬剤名など）の使用は避けてほしい。読みやすい楷書体での記入をお願いしたい。</t>
  </si>
  <si>
    <t>特になし</t>
  </si>
  <si>
    <t>市医師会で主治医意見書の記入方法について説明会を開催しているとのことで、市としては資料提供等最大限サポートしていきたい。</t>
  </si>
  <si>
    <t>研修会場の受け入れ人数が限られているため現任者を優先したい。</t>
  </si>
  <si>
    <t>審査会委員研修は県が開催しており、内容が重複するためニーズが少ないと考える。</t>
  </si>
  <si>
    <t>特記事項の読み取りにより審査判定が大きく変わるので、適切な審査方法を周知することにより平準化を実現。</t>
  </si>
  <si>
    <t>国提供のｅラーニング（認定調査員学習プログラム）の受講や、主任調査員制度の取り組み。</t>
  </si>
  <si>
    <t>年1回開催</t>
  </si>
  <si>
    <t>正副委員長会議などの場を利用した事例検討</t>
  </si>
  <si>
    <t>必要と考える</t>
  </si>
  <si>
    <t>大きな変化は感じられない</t>
  </si>
  <si>
    <t>野田市</t>
  </si>
  <si>
    <t>審査員数4～5人　構成職種：①医療（医師、歯科医師、薬剤師、理学療法士）、②保健（保健師、看護師）、③福祉（介護福祉士、社会福祉士、柔道整復）</t>
  </si>
  <si>
    <t>歯科</t>
  </si>
  <si>
    <t>講じておりません</t>
  </si>
  <si>
    <t>訪問調査日程が遅れる</t>
  </si>
  <si>
    <t>認定調査は早めに調査しております。</t>
  </si>
  <si>
    <t>特定疾病を正しく記入してもらいたい。</t>
  </si>
  <si>
    <t>同じ医師が必ず遅れます。</t>
  </si>
  <si>
    <t>医師会の研修会(年１回開催）</t>
  </si>
  <si>
    <t>開催されておりません</t>
  </si>
  <si>
    <t>取り組みなし</t>
  </si>
  <si>
    <t>思われます</t>
  </si>
  <si>
    <t>成田市</t>
  </si>
  <si>
    <t>審査委員数5名　構成職種：看護師、医師、歯科医師、薬剤師、保健師、介護支援専門員、柔道整復師、理学療法士、介護福祉士</t>
  </si>
  <si>
    <t>あまり変わらない</t>
  </si>
  <si>
    <t>成田市医師団に対し、選出をお願いしている</t>
  </si>
  <si>
    <t>合議体長と他の審査員で違いあり</t>
  </si>
  <si>
    <t>「事前審査方式」を平成23年度より実施し、判定が一致した事案は審査会当日の審議を割愛することとした。</t>
  </si>
  <si>
    <t>主治医意見書の提出が遅れるため</t>
  </si>
  <si>
    <t>認定調査を至急実施するよう努め速やかに諮るよう配慮し、本人の状況とサービス利用希望を詳細に報告して、委員の意見を伺うようにしている。</t>
  </si>
  <si>
    <t>こちらから送付した書式での提出、決められた枠内への記載、文書の丁寧な記入またはパソコン等での入力。最終診察日時点で入院か通院かの明記。</t>
  </si>
  <si>
    <t>テキストを徹底活用し、正しい認識に基づいて平準化に努めることが大切。</t>
  </si>
  <si>
    <t>日々指導を徹底しながら必要に応じ学習会を開催して定義の再認識と能力向上に努めている。</t>
  </si>
  <si>
    <t>日程調整が困難なため開催できずにいる。</t>
  </si>
  <si>
    <t>「審査員テキスト」を用い、該当箇所を指摘して正しい理解を求めている。</t>
  </si>
  <si>
    <t>必要と思うが、本来の案件過多により困難なのが実情である。</t>
  </si>
  <si>
    <t>審査員が、調査票の特記事項を精読するようになった。</t>
  </si>
  <si>
    <t>・主治医意見書記載項目数の削減
・現在の７段階認定から、軽度、中度、重度への３段階認定への簡略化</t>
  </si>
  <si>
    <t>佐倉市</t>
  </si>
  <si>
    <t>医師2名(輪番制)、歯科医師2名(輪番制)、薬剤師1名、福祉分野1名、保健分野1名</t>
  </si>
  <si>
    <t>歯科医師も1名だったが平成13年度から医師と同様に2名の輪番制となった</t>
  </si>
  <si>
    <t>内科外科が多数</t>
  </si>
  <si>
    <t>印旛市郡医師会佐倉地区代表からの推薦をいただいております</t>
  </si>
  <si>
    <t>13時開始、19時開始が半々</t>
  </si>
  <si>
    <t>すべて昼間に開催</t>
  </si>
  <si>
    <t>介護認定審査会会長及び合議体の長 24000 , 委員 20000</t>
  </si>
  <si>
    <t>差異あり</t>
  </si>
  <si>
    <t>申請者数の増加に伴い、合議体１開催あたりの審査件数も増加しています。１合議体あたりの審査件数を抑えるために、制度開始当初の８合議体から平成15年度及び23年度に、それぞれ1合議体を増設し、現在の10合議体となっています。</t>
  </si>
  <si>
    <t>主な理由は、主治医意見書の入手が遅れることです。</t>
  </si>
  <si>
    <t>従前どおり、可能な限り早期の調査実施に努めています。</t>
  </si>
  <si>
    <t>国の指針に従い、介護度の情報提供を希望する医師に対しては、申請者の了解を得た上で情報提供を行っています。</t>
  </si>
  <si>
    <t>記載文字：文字が特徴的な場合は、診断名が読み難い場合があるので、読みやすい字で記載してほしい。
記載内容：必須事項では、医師名の記載が無い場合が多いので、記載漏れが無いようにしてほしい。
提出期限：期限日を大幅に超えても提出が無い場合は、入院中等で本人の状態が不安定なことが理由であることが多い。入院中で介護保険サービスの利用が見込めないとの判断もあるが、障害者控除等の税金面等、別の制度に必要な場合があることを周知してほしい。</t>
  </si>
  <si>
    <t>ある程度溜めてから作成する傾向が見受けられ、一定期間は、提出期限が過ぎた利用者の数が多くなる。</t>
  </si>
  <si>
    <t>平成20年までは、医師会からの依頼により常会等で行っていた。</t>
  </si>
  <si>
    <t>研修はしたほうが良いと思いますが、委員の多くは別に主たる仕事があり、時間に余裕がない方が多いため、強制することまでは適当でないと思います。</t>
  </si>
  <si>
    <t>委員が入れ替わるときに、簡単な模擬事例を用いた研修を行っています。</t>
  </si>
  <si>
    <t>平準化するためには、テキストに具体的な例示を記載することが不可欠だと思います。</t>
  </si>
  <si>
    <t>調査員への研修（2年に1度程度)、調査員同士で確認を行う(年数回)ことにより、調査員間の平準化を図っています。</t>
  </si>
  <si>
    <t>2年に1回の割合で総会を開催し、審査会の進行方法についての説明、事例検討等を行っています。</t>
  </si>
  <si>
    <t>年1回の割合で平準化委員会を開催し、審査会間のばらつきが小さくなるように努力しています。</t>
  </si>
  <si>
    <t>事例研修は有用だと思います。</t>
  </si>
  <si>
    <t>調査時間が若干長くなりましたが、影響はほとんどありません。</t>
  </si>
  <si>
    <t>自己情報の開示対象資料として（施設入所の審査資料や、契約･遺言の法的有効性を主張する資料として利用されることが多いようです）。※利用目的は制限されておりません。</t>
  </si>
  <si>
    <t>認定にかけるコストは大きく、今後も介護保険の利用者は増加していくと考えられるため、よりシンプルな認定制度が望ましいと思います。</t>
  </si>
  <si>
    <t>八街市</t>
  </si>
  <si>
    <t>5名　医師1、歯科医師1、薬剤師1、老人福祉施設関係者1、その他市長が定めた者1</t>
  </si>
  <si>
    <t>特に違いなし</t>
  </si>
  <si>
    <t>地元医師会に内申依頼し選出している</t>
  </si>
  <si>
    <t>午後6:30(3合議体) 、午後1:00(1合議体)</t>
  </si>
  <si>
    <t>午後6時</t>
  </si>
  <si>
    <t>1回の審査会にかける審査件数の増加に伴い、平成15年度から合議体を1増やし、4合議体とした。</t>
  </si>
  <si>
    <t>主治医意見書の遅延による。</t>
  </si>
  <si>
    <t>申請から概ね１週間以内に調査を行うように留意している。</t>
  </si>
  <si>
    <t>全例に通知することは事務的に困難であり、経済的に考えても非効率と思われるため、要望のあった先生のみに通知している。</t>
  </si>
  <si>
    <t>歯科医師については歯科医師会宛に推薦依頼をし、他医師については町内病院に依頼をしている。</t>
  </si>
  <si>
    <t>平成23年4月1日から、審査件数の抑制を狙い有効期間の延長枠拡大を行った。前回結果から今回結果が更新の場合、介護２以上→介護２以上の時24ヶ月を介護１以上→介護１以上に、支援→介護6ヶ月を12ヵ月に、区分変更6ヶ月を12ヵ月に、それぞれ変更。</t>
  </si>
  <si>
    <t>末期がんの患者に対しては、従来から迅速な調査をおこない、主治医に対しては早急に意見書の返送を依頼している。調査票と意見書が揃った時点で直近の認定審査会で当日資料を配布して審査を行っている。</t>
  </si>
  <si>
    <t>・読みやすい字で、略字をいれず記載していただきたい。
･記載漏れも多いので、漏れなく記載していただきたい。</t>
  </si>
  <si>
    <t>・直筆の場合に字が読みにくいものもあるので、丁寧に記入をお願いしたい。
・傷病に関する意見や特記事項への記入を詳細にお願いしたい。
・患者さんの状態もあるかと思いますが、なるべく早めの提出をお願いします。
・意見書の記入漏れについては、事務でのチェックで防げるものも多いので、点検してから提出をお願いしたい。</t>
  </si>
  <si>
    <t>・記載も字が読み取りにくいことが多い。
・チェック漏れ等の不備が多く、電話確認等の対応に追われることが多い。
・チェック記載ばかりで特記事項の記載が少なく、状況把握しにくいことがある。
・意見書が極端に遅れて、認定調査票との記載時期に整合性が取れないことがある。
・本人が現に入院している又は入院していた(退院直後)にもかかわらず、かかりつけ医ではないとの理由で記載を拒否されることがある(年数件程度）。認定申請時は入院しており、認定申請と入院の原因が一致していることから、むしろ記載することが望ましい。意見書を依頼する医師を再度決めて確認することに本人･家族とも大変苦慮している。結果、認定が遅れることにも繋がるため、改善をお願いしたい。</t>
  </si>
  <si>
    <t>・入院中の申請により意見書以来を即日郵送しても、到着後数日して退院になると（その後、外来受診もしていないのに）在宅での作成手数料を請求する病院がある。
・骨折による状態の変化で「整形外科の医師」に依頼したにもかかわらず、本人や町への確認も無く病院の意見書担当者の判断で、「他科の医師」による記載がされることがあり、さらにはその医師が骨折について記載していないという事例があった。</t>
  </si>
  <si>
    <t>患者や家族と細かくコミュニケーションとれないと記入できない。意見書だけではなく他の書類が山積みで、それを処理してからでないとかけないとのお返事で催促何回かしても4～5ヵ月保留、主治医変更してもらい6ヶ月目にやっと認定された方は今までにも何人かいます。仕事量が許容量超えていらっしゃるのでは？と思います。家族からもお願いしてもらうと逆切れ、激怒されて患者家族や役場が怒られます。</t>
  </si>
  <si>
    <t>いつも同じ医師が遅れる。次回の受診日に合わせて記入する。</t>
  </si>
  <si>
    <t>意見書記載内容の疑問等、照会を容易に行える体制を求める</t>
  </si>
  <si>
    <t>必要と考えているが審査員の予定がなかなかあわないと思う。現任者研修だと声をかけやすいので現任者研修で対応いていく、その分現任者研修の内容を充実してほしいと希望します（事例検討、模擬審査会等）。</t>
  </si>
  <si>
    <t>広域で審査会を行っているため町独自での開催は考えていません。</t>
  </si>
  <si>
    <t>千葉県主催の新規研修修了者に対し、調査以来前に市担当者が説明会を行っています。また、県主催の現任研修や厚生労働省のｅラーニング等へ積極的に参加していただくよう周知しています。</t>
  </si>
  <si>
    <t>主治医意見書の記載内容で、特に１．傷病に関する意見（３）や、５．の特記すべき事項を詳細に記入していただきたい。</t>
  </si>
  <si>
    <t>多古町</t>
  </si>
  <si>
    <t>（2町)　3名　医師、保健、福祉</t>
  </si>
  <si>
    <t>（5町)　5名　医師、保健、福祉</t>
  </si>
  <si>
    <t>医師会を通してお願いしたり町の開業医に直接お願いした</t>
  </si>
  <si>
    <t>主治医意見書が遅れている</t>
  </si>
  <si>
    <t>末期がんの患者さんには早急に対応していたのでなんら問題は無いが、意見書が遅く審査会になかなかかけられない。末期がんの患者さんで全く退院の見込みがない人、又退院しても医療のサービスのみ希望する方も介護保険申請してきているので、在宅に戻り介護サービスを希望する方のみ申請してほしい。</t>
  </si>
  <si>
    <t>町内の病院･医院には全て連絡、町外は希望があった医師のみ連絡</t>
  </si>
  <si>
    <t>・文字が全く読めない意見書がある。その時は職員又は保健師等に見てもらい別紙に解読した内容をつけている。
・いつも一定の医師だが、内容が「通院中」のみ記載、又は「変わりなし」の記載しかなく審査会でも困っている。
・内科医師でほとんどの意見書に「認知症」又は「老衰」と記載してある意見書がある。医師会の方でも意見書の記入の仕方の勉強会を開催してほしいです。</t>
  </si>
  <si>
    <t>総合病院は全体的に遅れることが多いですが、最近はシステムを導入している病院もあり以前に比べだいぶ良くなりました。それでも医師により非常に遅い先生もいます。</t>
  </si>
  <si>
    <t>保健福祉課で年１回町内の医師が集まることがありますので、その場を借りて意見書の記入の説明を行っています。今年度は見本を添付し資料を渡そうと考えています。意見書の説明や要望をする機会は設けるべきだと思います。医師会の集まりの時や現任者研修時に時間をとって研修会を行ってくれるとありがたいです。</t>
  </si>
  <si>
    <t>委員には毎年現任者研修に参加してもらっていますので現任者研修の内容の充実をお願いします。</t>
  </si>
  <si>
    <t>介護担当者が調査内容を確認し平準化になるよう努力している。</t>
  </si>
  <si>
    <t>２年に一度審査員が全員集まり顔合わせがあります。その時２合議体に別れ合同で審査会が行われますが、特に検討会や総会は行われておりません。疑問に思ったことは審査終了後意見交換することがあります。</t>
  </si>
  <si>
    <t>今年度国から出た審査会のＤＶＤを委員に渡して見てもらうようにしたが１本しかなく、なかなか全員に見てもらうことは出来ていない状況。</t>
  </si>
  <si>
    <t>以前より必要性を感じていた、ぜひ行ってもらいたい。</t>
  </si>
  <si>
    <t>月４回の審査会で１０件程度記載内容変更で判定が変わることがある。</t>
  </si>
  <si>
    <t>「軽度者に対する福祉用具貸与の例外給付」の添付書類に利用する時があります。</t>
  </si>
  <si>
    <t>･認定期間の変更が今年度ありましたが、その他寝たきりで意思疎通が出来ない方の期間の延長を検討してほしい（たとえば５年間とか)
・急性期にもかかわらず医師が介護保険を勧めて家族が相談に来る。結果が出る前に亡くなったり、退院できずそのまま亡くなる人がいる。状態が落ち着き在宅生活に又は施設入所の方向性が決まってから申請の話を家族にしてもらいたい。</t>
  </si>
  <si>
    <t>東庄町</t>
  </si>
  <si>
    <t>5名　医師2、歯科医師1、保健1、福祉1</t>
  </si>
  <si>
    <t>午後３時～、午後7時～</t>
  </si>
  <si>
    <t>主治医意見書がとどいていない、申請者の体調が悪くて調査が出来ない。</t>
  </si>
  <si>
    <t>暫定で介護サービスを利用する方については早期に調査を実施している。</t>
  </si>
  <si>
    <t>文字が達筆でわかりにくい（専門用語、略語)。提出期限を２週間に設定してお願いしているにもかかわらず開業医より大きい病院の勤務医の方が意見書の提出が遅い傾向にある。</t>
  </si>
  <si>
    <t>提出が遅れる医師はいつも同じ</t>
  </si>
  <si>
    <t>必要なし</t>
  </si>
  <si>
    <t>山武郡市広域行政組合</t>
  </si>
  <si>
    <t>5名　医師、歯科医師、薬剤師、保健分野(看護師等）、福祉分野(施設長等)</t>
  </si>
  <si>
    <t>胃腸科</t>
  </si>
  <si>
    <t>毎年山武郡市医師会と審査会委員調整事務委託契約（年間20万円）を締結しており、医師会を通じて医師を推薦していただいております。</t>
  </si>
  <si>
    <t>午後1:30から</t>
  </si>
  <si>
    <t>部会長 20000 委員 18000</t>
  </si>
  <si>
    <t>事前に審査会資料を作成する際に、調査票と特記事項にずれがないかどうか確認することにより、審査会において一次判定を修正する件数を減らすように努めております。</t>
  </si>
  <si>
    <t>･主治医意見書の文字が読みづらく、何が書いてあるのかわからないとの意見があります。
・傷病に関する意見や特記事項が空欄のものや、「内服加療中」とだけ記載されているものがあります。投薬内容だけでも書いてあれば、審査対象者の状況がわかるので記入してもらいたいとの要望がありました。(主に医師の委員の方から)</t>
  </si>
  <si>
    <t>仮に開催するとしても、委員の方の時間の確保が困難であると思われます。</t>
  </si>
  <si>
    <t>平準化すべき事項かどうかはわかりませんが、部会によって有効期間の設定のバラつきか見受けられます。地域格差というより個々の問題ですが、市町あるいは調査員によって調査表における特記事項の書き方にバラつきがみられます。</t>
  </si>
  <si>
    <t>審査会資料の事前確認の際に、誤った選択や判別しがたい文字があった場合、適宜市町村に連絡をして修正の依頼をしています。また、審査会委員より資料や調査員に対しての指摘があった場合にも、市長担当者に連絡をしています。</t>
  </si>
  <si>
    <t>検討会は行っておりません。総会については、２年に１度開催をしています。</t>
  </si>
  <si>
    <t>審査判定の際に、委員の方たちに対して適宜有効期間の設定時に確認をし、必要に応じて説明を行っています。</t>
  </si>
  <si>
    <t>必要だと思います。しかし、委員の方の時間の確保が困難だと思われるので、研修ではなく資料を配布するなどといった別の形で行ったほうが良いかと思います。</t>
  </si>
  <si>
    <t>介護の手間にかかる審査判定において、特記事項や主治医意見書の記載量が少ないために、変更理由が見つけられず変更されなかった事例はありました。</t>
  </si>
  <si>
    <t>引き続き、介護認定調査会へのご理解とご協力をお願いします。</t>
  </si>
  <si>
    <t>東金市</t>
  </si>
  <si>
    <t>主治医意見書及び訪問調査実施の遅延</t>
  </si>
  <si>
    <t>出来るだけ迅速に訪問調査及び審査判定が行えるよう鋭意努力しており、前回調査時よりも改善傾向にある。</t>
  </si>
  <si>
    <t>個人情報保護のため</t>
  </si>
  <si>
    <t>主治医の立場から介護に係るであろう「手間」及び家族が抱えている不安･負担等を出来るだけ記述していただきたい。特に傷病名については、誰でも解読できるような文字で記述していただきたい。特定疾病に該当するか否かについては、審査会の判断になるが、主治医が特定疾病に該当すると認めた理由、考え方を示し記述するようにしていただきたい。</t>
  </si>
  <si>
    <t>介護保険制度を理解しようとしない。怠慢。多忙の為か単に作成するのが遅い。被保険者が主治医へ定期受診した後に市から主治医意見書を依頼して元に届いた時、長期間間隔が空いてもいないのに主治医側ではもう一度受診していただかないと作成できないと主張する先生もいらっしゃいますが、被保険者の経済的理由及び期間短縮のため、特別な場合を除いて出来るだけ作成していただくようお願いしたい。</t>
  </si>
  <si>
    <t>市独自での審査会を開催していないため、組合審査会担当事務局で行うべきだと考えている。</t>
  </si>
  <si>
    <t>厚生労働省老健局保健課が推奨するｅラーニングシステムを活用している。</t>
  </si>
  <si>
    <t>身体の状況が明らかに悪化しているにもかかわらず介護度が前回よりも軽く判定されるケースが増えた。</t>
  </si>
  <si>
    <t>山武市</t>
  </si>
  <si>
    <t>至急に結果を出すように、市では調査など早めに調整している。</t>
  </si>
  <si>
    <t>審査員によって、着目点にばらつきがあるように感じる。（審査員が各専門分野があるのでばらつきがあってもいいのかとも感じます）</t>
  </si>
  <si>
    <t>市の調査員で、お互いに記載後の帳票を確認しあっている。委託については、市の担当が確認している。</t>
  </si>
  <si>
    <t>調査の改訂により不適切な状況もチェックの選択肢に認められ、審査判定の際、対象者の状況把握がしやすくなっている。</t>
  </si>
  <si>
    <t>大網白里町</t>
  </si>
  <si>
    <t>主治医意見書の遅延。審査会待ちで1～2週間遅れてしまう。</t>
  </si>
  <si>
    <t>最優先で調査、審査会決めさせて頂いています。</t>
  </si>
  <si>
    <t>結果は本人･家族に、主治医に介護保険証持参して報告するよう、結果通知添付しています。</t>
  </si>
  <si>
    <t>・達筆すぎて解読不明なことが多く、病院に電話して教えてもらうことあり。読める字でお願いします。
・チェック漏れで確認の電話を入れて回答に２週間かかる病院あり。送付時記入漏れのチェックをお願いしたい。(医事課の方)</t>
  </si>
  <si>
    <t>・個別では先生からお電話いただいたりしてやりとりしています。
・ごく一部の先生が遅延（1～2ヶ月はかかって当たり前、長いと3～4ヵ月かかります）
・施設入所中の方が認定出るまで6ヶ月かかり、事業所が9割分の請求5ヶ月出来ませんでした。経営にも差し障り出てしまうため（小さい事業所の場合)、1～2週間での返却をお願いしたい。</t>
  </si>
  <si>
    <t>・施設入所の方について、特記の2-1移乗で２人がかりで移乗していると記入があった時、それを手間がかかっていると判断して下さる時と、施設だからその位は当たり前と判断される審査員の先生、部会によってマチマチで全て前回と同じところにチェックがあっても、一次判定は１ランク下のことが多いので、特記でかなり気をつけて記入しないと、ワンランク下がった介護度になってしまうので、同じような視点での対応をして頂きたい。</t>
  </si>
  <si>
    <t>・平準化チェックシートを活用している。
・調査員間でチェックや特記事項の記入について検討･話し合いをしている。
・テキストに沿っているか検討している。</t>
  </si>
  <si>
    <t>特記事項をかなりしっかり書かないと一次判定で前回と同じチェックでもワンランク下がることが多くなり、サービス量足りず、区変かかったり、不服･苦情となり、対応に苦慮している、</t>
  </si>
  <si>
    <t>部会によって、介護の手間への視点が違い、一段階左右されることがある。</t>
  </si>
  <si>
    <t>芝山町</t>
  </si>
  <si>
    <t>意見者の遅れ、本人の通院の遅れ</t>
  </si>
  <si>
    <t>認定調査は出来るだけ早く対応している。</t>
  </si>
  <si>
    <t>わかりやすい記入をお願いしたい。</t>
  </si>
  <si>
    <t>総合病院ほど遅れる傾向にある。</t>
  </si>
  <si>
    <t>研修を通して共通認識の確認をしている。</t>
  </si>
  <si>
    <t>横芝光町</t>
  </si>
  <si>
    <t>･申請ご入院したため
・受診に時間がかかったため
・審査会の日程調整のため</t>
  </si>
  <si>
    <t>改善している</t>
  </si>
  <si>
    <t>要望のあった医師及び近隣町村の医師に通知している。</t>
  </si>
  <si>
    <t>特記事項の記入漏れ。</t>
  </si>
  <si>
    <t>大きい病院ほど遅れている傾向がある。</t>
  </si>
  <si>
    <t>ケア会議で周知。審査員研修への参加。</t>
  </si>
  <si>
    <t>茂原市</t>
  </si>
  <si>
    <t>6(実質12）</t>
  </si>
  <si>
    <t>3人（医師、歯科医師、福祉施設長、保健師、看護師、薬剤師、柔道整復師、理学療法士、福祉施設職員等）</t>
  </si>
  <si>
    <t>5人（医師、歯科医師、福祉施設長、保健師、看護師、理学療法士、作業療法士等）</t>
  </si>
  <si>
    <t>地区医師会からの推薦により選出しています。</t>
  </si>
  <si>
    <t>水曜と金曜日の午後2時から</t>
  </si>
  <si>
    <t>委員長 20000 副委員長 20000 委員 18000</t>
  </si>
  <si>
    <t>申請件数の増加に伴い、合議体を増設しました。また認定有効期間を(設定可能な認定有効期間の範囲内で）長く設定し、審査件数の軽減を図りました。</t>
  </si>
  <si>
    <t>主治医意見書の入手の遅れが多くみられます。(先生が多忙な場合や、申請者の受診が遅れた場合など、詳細な理由はさまざまです)</t>
  </si>
  <si>
    <t>患者さんが支障なくサービスを利用できるよう、極力迅速な調査及び審査を実施しております。</t>
  </si>
  <si>
    <t>個人情報の取り扱いは厳重に行う必要があり、要望のあった先生のみに通知しております。</t>
  </si>
  <si>
    <t>認定結果を申請日から30日以内に出さなければいけないので、提出については出来るだけ早めに(概ね依頼日和2週間以内)お願いしたいと思っております。</t>
  </si>
  <si>
    <t>主治医が非常勤の先生の場合、勤務形態によっては遅れる傾向があるようです。</t>
  </si>
  <si>
    <t>そのような機会があれば、主治医意見書の入手業務がより適切に行えると思います。</t>
  </si>
  <si>
    <t>過去において委員であった人も、オブザーバーとして受講することは可能なので、あえて受講対象者とする必要は無いと思います。</t>
  </si>
  <si>
    <t>制度改正があった時には、その都度委員の方々に資料を配布するなどして周知を図っていますが、独自の研修会を開催するところまでは至っておりません。</t>
  </si>
  <si>
    <t>介護者のいない独居の方は、日常生活において無理してでも自力で行っている部分があり、施設入所されている方と比べると、必要な介護を受けられていないケースが多く、一次判定の段階で差が出てしまっているように感じます。</t>
  </si>
  <si>
    <t>構成市町村の訪問調査員の連絡会（研修会)が年４回開催されており、その場に審査会事務局も参加して意見交換を行うなどし、調査項目の選択基準にばらつきがないように努めています。</t>
  </si>
  <si>
    <t>２年に一度、審査会委員全員を対象とした連絡会(総会)を開催しています。</t>
  </si>
  <si>
    <t>特別な取り組みはしておりません。</t>
  </si>
  <si>
    <t>そのような内容の研修があれば、今後の審査判定の参考になると思います。</t>
  </si>
  <si>
    <t>以前の一次判定ソフトでは要介護５だった完全寝たきりの人が、現在の一次判定ソフトでは要介護４となってしまうケースがあり、審査会で要介護５に変更する理由を選び出すのに困ることがあります。</t>
  </si>
  <si>
    <t>今後も公正かつ円滑な審査判定を行っていくためには、審査会委員の負担軽減が必要だと思います。また要介護認定には、できるだけ詳細に作成された主治医意見書の迅速な入手が必要です。</t>
  </si>
  <si>
    <t>長南町</t>
  </si>
  <si>
    <t>茂原市と合同</t>
  </si>
  <si>
    <t>主治医意見書の返送が遅いため。</t>
  </si>
  <si>
    <t>認定調査は変わらず早めに対応している。主治医意見書の返送により審議会に早くかかるかが変わってくる。</t>
  </si>
  <si>
    <t>主治医意見書の用紙が変更になる時に、医師が希望するかしないかのチェック欄を設けた。管内で統一し、医師の希望により通知することになった。</t>
  </si>
  <si>
    <t>文字の読みにくい医師がいる。チェック項目のみの記入しかない場合がある。提出期限が過ぎてしまうことが多い。提出期限内の提出はだいたい同じ医師である。</t>
  </si>
  <si>
    <t>広域が事務局となり、研修会を行ってくれているが、参加する医師は大体決まっているとのこと。</t>
  </si>
  <si>
    <t>睦沢町</t>
  </si>
  <si>
    <t>主治医意見書の提出の遅れにより一次判定が遅れるため。</t>
  </si>
  <si>
    <t>末期がんについては介護保険の申請とともに早急に調査を実施している。</t>
  </si>
  <si>
    <t>長生郡市管内で取り決めをしている。</t>
  </si>
  <si>
    <t>第三者がだれでもに理解できるように丁寧な文字で記載をしてほしい。主治医から介護申請を勧めた時に、介護度がいくつになると家族に話すのは根拠がない為やめて欲しい。介護度が○○になると医師に言われると結果が出たときに苦情となる事がある。診断名の発症年月日や、身長、体重、特記事項などきちんと記入して欲しい。主治医意見書の遅れから認定が遅れている為、提出期限を守って欲しい。遅れる場合は一報連絡が欲しい。</t>
  </si>
  <si>
    <t>特記事項の記載が少なかったり記載されていない事が多い。特定の医療機関というより医師個人の遅れが多い。介護福祉施設の主治医の意見書は常に遅れがちである。</t>
  </si>
  <si>
    <t>白子町</t>
  </si>
  <si>
    <t>主治医意見書の取り寄せに時間がかかる。体調不良により調査が遅くなってしまう。</t>
  </si>
  <si>
    <t>がん末期の方の認定調査は早期に行うよう心掛けています。</t>
  </si>
  <si>
    <t>読みにくい文字があるので誰でも見やすく読みやすい文字で記載していただきたいと思います。</t>
  </si>
  <si>
    <t>一宮町</t>
  </si>
  <si>
    <t>主治医意見書の提出が遅い。</t>
  </si>
  <si>
    <t>特に課題、問題点は無いので、現状どおりで改善は行っていない。</t>
  </si>
  <si>
    <t>医師のほうで「要介護２は取れる」等、予測で発言し、後にトラブルになるケースがある。また、医療機関で介護が必要でない自立した人にも「とりあえず申請したら？」等、勧めているケースがある。介護保険の制度を理解したうえで必要な人に申請を勧めてほしい。</t>
  </si>
  <si>
    <t>長生村</t>
  </si>
  <si>
    <t>主治医意見書提出の遅滞、入院中の認定申請による認定調査業務の遅延。</t>
  </si>
  <si>
    <t>申請から認定までを優先的に進め、暫定利用についても周知をしている。</t>
  </si>
  <si>
    <t>認定結果は申請者にとって必要なもので、主治医に必要なものとは見做していない。希望のある医師へのみ通知している。</t>
  </si>
  <si>
    <t>。専属医として施設･事業所を複数抱えており、常に意見書作成に追われている様子がうかがえる。
・個人の診療所より、病院所属医師の遅れが目立つように思われる。</t>
  </si>
  <si>
    <t>県医師会への要望と同内容となる面もあるが、機会はあった方が良い。</t>
  </si>
  <si>
    <t>夷隅郡市広域市町村圏事務組合</t>
  </si>
  <si>
    <t>3～5　医師、歯科医師、看護師、准看護師、施設長、介護士、社会福祉士、介護支援専門員、社会福祉主事、元市職</t>
  </si>
  <si>
    <t>5名　医師、歯科医師、精神保健福祉士、看護師、施設長、介護士、社会福祉士、介護支援専門員</t>
  </si>
  <si>
    <t>医師会と歯科医師会が推薦した医師</t>
  </si>
  <si>
    <t>午後2時（5合議体）、午後1:30（2合議体）、午前9：30</t>
  </si>
  <si>
    <t>午後2時（2合議体）、午後1:30、午後2：30</t>
  </si>
  <si>
    <t>認定有効期間にローカルルールを導入し、最長24ヶ月まで拡大し、審査会の回数を減らすことにより審査会委員の負担の軽減に努めている。</t>
  </si>
  <si>
    <t>1件ごとの審査時間や認定有効期間の決定の判断は平準化すべきである。</t>
  </si>
  <si>
    <t>毎年度、審査会委員長、市町担当者、審査会事務局職員間での合同会議を開催している。</t>
  </si>
  <si>
    <t>・審査会委員長・市町担当者合同会議において、委員長に対し要望している。
・委員の任期満了に伴い、合議体の構成員を変更している。</t>
  </si>
  <si>
    <t>必要とは思わないが、開催されれば参加したい。</t>
  </si>
  <si>
    <t>いすみ市</t>
  </si>
  <si>
    <t>調査対象者が入院等で状態が落ち着かず、調査や主治医意見書の提出が遅れることが多い。</t>
  </si>
  <si>
    <t>末期がん患者さんの認定調査については、家族や病院の都合もあるが、なるべく早めに調査を行うように気をつけている。平均が6日以内での調査を行うようにしている。最短は申請日での調査。審査も末期ということを考慮した対応をしていただきたいと考えている。</t>
  </si>
  <si>
    <t>意見書の内容が前回と全く同じで、対象者の現状と異なる場合があった。</t>
  </si>
  <si>
    <t>制度改正が多いため。</t>
  </si>
  <si>
    <t>月に1回程度、市内部で研修の機会を持ち、平準化の向けての話し合いや、調査方法の検討を行っている。</t>
  </si>
  <si>
    <t>訪問調査及び記載方法の変更については、当市ではH21より実施しており、当初は判定が下がる傾向もあったが、現在は落ち着いてきている。</t>
  </si>
  <si>
    <t>デイサービス、ショートステイ等を始めとした各種サービスを利用する際に、事業所へ提出している。</t>
  </si>
  <si>
    <t>勝浦市</t>
  </si>
  <si>
    <t>･主治医意見書の遅れによる
・認定審査会日程が合わない</t>
  </si>
  <si>
    <t>主治医や、該当者の周りの方の協力を得ることが出来ている。</t>
  </si>
  <si>
    <t>基本的には介護認定被保険証を参照してもらうことにしてますが、主治医より申し出があった場合のみ通知している。</t>
  </si>
  <si>
    <t>市町村名</t>
  </si>
  <si>
    <t>1.審査件数の増加の実情と審査体制について</t>
  </si>
  <si>
    <t>2.申請から認定までの日数</t>
  </si>
  <si>
    <t>3.その後の改善状況</t>
  </si>
  <si>
    <t>4.介護度の決定後の結果の主治医への通知</t>
  </si>
  <si>
    <t>5.主治医意見書について</t>
  </si>
  <si>
    <t>6.審査会委員研修について</t>
  </si>
  <si>
    <t>7.審査会間の審査判定の平準化の取り組みについて</t>
  </si>
  <si>
    <t>8.訪問調査及び記載方法が変更されたことによる審査判定への影響について</t>
  </si>
  <si>
    <t>9.要介護認定・ケアプラン作成以外の主事意見書の使われ方について</t>
  </si>
  <si>
    <t>10.審査会運営･要介護認定について</t>
  </si>
  <si>
    <t>合議体数</t>
  </si>
  <si>
    <t>審査委員数と構成職種</t>
  </si>
  <si>
    <t>開始時と現在の違い</t>
  </si>
  <si>
    <t>医師の主な標榜科</t>
  </si>
  <si>
    <t>開催回数</t>
  </si>
  <si>
    <t>開催頻度</t>
  </si>
  <si>
    <t>年間総審査件数</t>
  </si>
  <si>
    <t>1回当たり平均審査件数</t>
  </si>
  <si>
    <t>1回の審議時間</t>
  </si>
  <si>
    <t>開催の時間帯</t>
  </si>
  <si>
    <t>審査委員会の報酬</t>
  </si>
  <si>
    <t>審査員間の差</t>
  </si>
  <si>
    <t>負担軽減策</t>
  </si>
  <si>
    <t>最小</t>
  </si>
  <si>
    <t>最大</t>
  </si>
  <si>
    <t>平均</t>
  </si>
  <si>
    <t>認定が遅れる主な理由</t>
  </si>
  <si>
    <t>標榜科ごとの作成件数</t>
  </si>
  <si>
    <t>主疾病別の件数</t>
  </si>
  <si>
    <t>主治医意見書を理由とする最終判定変更案件</t>
  </si>
  <si>
    <t>記載文字・記載内容・提出期限について、その他主治医意見書への要望</t>
  </si>
  <si>
    <t>意見書の提出が特に遅れる医師について共通点等お気づきのこと</t>
  </si>
  <si>
    <t>市町村担当者から地域の医師会員に主治医意見書についての説明や要望をする機会</t>
  </si>
  <si>
    <t>県開催の新任・現任研修は、過去に委員であった人も受講対象者とすべできではないか</t>
  </si>
  <si>
    <t>市町村独自の研修</t>
  </si>
  <si>
    <t>平準化すべき事項や地域格差について</t>
  </si>
  <si>
    <t>訪問調査員による実際の調査や記載に対する平準化への取り組み状況</t>
  </si>
  <si>
    <t>審査会委員同士や合議体同士の検討会や審査会総会は開催されていますか</t>
  </si>
  <si>
    <t>審査会ごとの審査判定のばらつきを最小限にするための取り組み</t>
  </si>
  <si>
    <t>判定困難事例検討や事例を用いての模擬審査等の研修は必要と思われますか</t>
  </si>
  <si>
    <t>現在</t>
  </si>
  <si>
    <t>開始時</t>
  </si>
  <si>
    <t>審査員数</t>
  </si>
  <si>
    <t>医師の選出</t>
  </si>
  <si>
    <t>その理由</t>
  </si>
  <si>
    <t>内科</t>
  </si>
  <si>
    <t>精神・神経科</t>
  </si>
  <si>
    <t>外科</t>
  </si>
  <si>
    <t>整形外科</t>
  </si>
  <si>
    <t>脳神経外科</t>
  </si>
  <si>
    <t>婦人科</t>
  </si>
  <si>
    <t>泌尿器科</t>
  </si>
  <si>
    <t>眼科</t>
  </si>
  <si>
    <t>皮膚科</t>
  </si>
  <si>
    <t>耳鼻咽喉科</t>
  </si>
  <si>
    <t>放射線科</t>
  </si>
  <si>
    <t>麻酔科</t>
  </si>
  <si>
    <t>リハビリテーション科</t>
  </si>
  <si>
    <t>小児科</t>
  </si>
  <si>
    <t>歯科・口腔外科</t>
  </si>
  <si>
    <t>その他の科</t>
  </si>
  <si>
    <t>不明</t>
  </si>
  <si>
    <t>末期がん</t>
  </si>
  <si>
    <t>認知症・精神疾患</t>
  </si>
  <si>
    <t>脳血管障害及び脳外科疾患</t>
  </si>
  <si>
    <t>循環器疾患</t>
  </si>
  <si>
    <t>整形外科的疾患</t>
  </si>
  <si>
    <t>神経難病</t>
  </si>
  <si>
    <t>呼吸器疾患</t>
  </si>
  <si>
    <t>消化器疾患</t>
  </si>
  <si>
    <t>内分泌・代謝性疾患</t>
  </si>
  <si>
    <t>皮膚科疾患</t>
  </si>
  <si>
    <t>耳鼻咽喉科疾患</t>
  </si>
  <si>
    <t>眼科疾患</t>
  </si>
  <si>
    <t>泌尿器疾患</t>
  </si>
  <si>
    <t>産婦人科疾患</t>
  </si>
  <si>
    <t>歯科・口腔外科疾患</t>
  </si>
  <si>
    <t>その他</t>
  </si>
  <si>
    <t>(その他内容)</t>
  </si>
  <si>
    <t>有無</t>
  </si>
  <si>
    <t>ご意見</t>
  </si>
  <si>
    <t>必要の有無</t>
  </si>
  <si>
    <t>開催予定</t>
  </si>
  <si>
    <t>増減</t>
  </si>
  <si>
    <t>j時間</t>
  </si>
  <si>
    <t>長</t>
  </si>
  <si>
    <t>委員</t>
  </si>
  <si>
    <t>1:必要
2:必要なし</t>
  </si>
  <si>
    <t>1：すでに開催している
2：今後開催を予定
3:開催の予定はない</t>
  </si>
  <si>
    <t>1：所得税・・・
2：2年目以降・・・
3：市町村の・・・
4：その他</t>
  </si>
  <si>
    <t>その他の内容</t>
  </si>
  <si>
    <t>千葉市</t>
  </si>
  <si>
    <t>1合議体の人数は7名。構成は医療4又は5、保健福祉2又は3となっている。</t>
  </si>
  <si>
    <t>1合議体の定員は5名。構成は医療3、保健1、福祉1</t>
  </si>
  <si>
    <t>精神神経内科等</t>
  </si>
  <si>
    <t>胃・消化器</t>
  </si>
  <si>
    <t>不明(老健施設勤務)</t>
  </si>
  <si>
    <t>推薦団体（市医師会、老健協会)よりの推薦</t>
  </si>
  <si>
    <t>夕方(PM6-7）</t>
  </si>
  <si>
    <t>変化なし</t>
  </si>
  <si>
    <t>差異なし</t>
  </si>
  <si>
    <t>審査会資料を事前に配布し目を通していただくことにより、当日の審議時間の短縮を図っている。</t>
  </si>
  <si>
    <t>主治医意見書の遅れ</t>
  </si>
  <si>
    <t>出来る限り「要介護」での認定が下りるよう努力・検討を続けている。</t>
  </si>
  <si>
    <t>・文字が読みにくい。
・医療用語（特に英語での略称）の記載は医師以外の審査委員には判らない事がある。
・2号保険者の方の病名が特定疾病でなかったりする等、記載が不十分で再確認を行うことがある。
・特定の病院、医師について、意見書の提供が遅れることがあり、中には依頼して3～6ヶ月後に返送となる病院も有り、再調査を行う必要がある。</t>
  </si>
  <si>
    <t>比較的規模の大きい病院（大学病院、総合病院）、また開業医より勤務医が意見書の提出が遅れることが多い。</t>
  </si>
  <si>
    <t>末期がん患者に対しての要介護認定等。</t>
  </si>
  <si>
    <t>市主催研修を通して、調査･記載内容、判断方法等の平準化を図っている他、本市職員（保健師、介護福祉士等）についても、定期的に研修･会議を行うことにより、調査項目の疑義や判定のばらつきの平準化を図っている。</t>
  </si>
  <si>
    <t>開催している（審査部会連絡協議会)</t>
  </si>
  <si>
    <t>委員･審査部会毎における認定結果のばらつき・かたよりをなくすため、審査部会連絡協議会にて、同一模擬事例を用いた研修を行っている。</t>
  </si>
  <si>
    <t>必要</t>
  </si>
  <si>
    <t>介護の手間等、特記事項の記載より審査判定に影響が出ている。</t>
  </si>
  <si>
    <t>介護認定遅延の一番の原因になっている主治医意見書について、記載内容･依頼方法についての見直しが必要と思われます。</t>
  </si>
  <si>
    <t>習志野市</t>
  </si>
  <si>
    <t>医療：医師・歯科医師・薬剤師　保健：看護師･保健師　福祉：介護福祉士・社会福祉士</t>
  </si>
  <si>
    <t>変わらない</t>
  </si>
  <si>
    <t>PM1:30から1～2時間程度</t>
  </si>
  <si>
    <t>審査会をＡパターン・Ｂパターンに区分している。Ｂでは、新規･更新・区分変更申請と全ての申請を対象にしており、事前の読み込みを要する審査会、上限は35件。Ａパターンでは主に更新申請で前回と今回の一次判定が変わらないケースを対象とする審査会、上限は概ね55件程度。</t>
  </si>
  <si>
    <t>家族･本人の都合で認定調査が行われない。
主治医意見書が届かない。</t>
  </si>
  <si>
    <t>出来る限り早期に認定調査を行い、認定を出すようにしております。</t>
  </si>
  <si>
    <t>結果の通知を必要としない医師もいるので、主治医の希望により通知しています。</t>
  </si>
  <si>
    <t>県の医師会で、主治医記載書を記載する上での記載方法や説明文書等を作成して頂けると助かります。医師によっては、障害高齢者日常生活自立度・認知症高齢者日常生活自立度の判断が明らかに間違っていると思われる意見書もあるので。</t>
  </si>
  <si>
    <t>ここ数年で制度改正が多いので、今後も大きな変更があるなら「そうすべき」と思うが、県開催の研修会は質問を受け付けないので、疑問が解決されない場合も多い。</t>
  </si>
  <si>
    <t>新規の委員には実施している</t>
  </si>
  <si>
    <t>経管栄養(鼻腔・胃ろう）を導入し、日常生活が全介助の方は、一次判定では「要介護4」の基準時間までしかならない。審査会で「要介護4」のままか「要介護5」にするかは、判断が分かれる所なので、その点は平準化すべきと思う。</t>
  </si>
  <si>
    <t>調査票の内容確認と研修の実施。</t>
  </si>
  <si>
    <t>総会は隔年で実施。</t>
  </si>
  <si>
    <t>当市の審査会の体制がA・Bパターンとなっているので、審査する対象が異なっているので、審査会ごとのばらつきはどうしても出てしまう状況です。</t>
  </si>
  <si>
    <t>必要と思うが、時間の確保が難しい。</t>
  </si>
  <si>
    <t>審査委員が丁寧に資料の読み込みをするようになった（変わらない委員もいるが・・・）。基準時間を意識して、審査するようになった。</t>
  </si>
  <si>
    <t>被保険者の負担・認定委員会委員の負担軽減の為に、認定有効期間の延長を検討して頂きたい。</t>
  </si>
  <si>
    <t>八千代市</t>
  </si>
  <si>
    <t>1合議体審査委員数20名　構成職種：医師、歯科医師、看護師、理学療法士、作業療法士、社会福祉士、介護福祉士、相談員、施設長、接骨師</t>
  </si>
  <si>
    <t>1合議体審査委員数18名　構成職種：医師、歯科医師、看護師、理学療法士、社会福祉士、介護福祉士、相談員、施設長</t>
  </si>
  <si>
    <t>心療内科</t>
  </si>
  <si>
    <t>産科</t>
  </si>
  <si>
    <t>循環器科</t>
  </si>
  <si>
    <t>脳外科</t>
  </si>
  <si>
    <t>2年ごとに八千代医師会より選出</t>
  </si>
  <si>
    <t>審査件数に対して多くの医師の方々に審査会委員としてご協力いただいており負担軽減につながっていると考えております。</t>
  </si>
  <si>
    <t>主治医意見書の遅延(申請者が主治医に意見書を届けていない場合を含む）、入院等による認定調査の延期。</t>
  </si>
  <si>
    <t>出来る限り早期の日程にて認定調査を行うよう努めており、申請から認定までの期間短縮につながっております。</t>
  </si>
  <si>
    <t>個人情報保護の観点から、必要な認定結果のみを通知するのが適切であると考えております。</t>
  </si>
  <si>
    <t>・審査会委員より意見書の記載内容が読みにくいので読みやすく書いてほしいとの要望があります。</t>
  </si>
  <si>
    <t>意見書作成依頼件数が多いことが原因として考えられます。</t>
  </si>
  <si>
    <t>意見書依頼時に特記すべき事項の記載の充実についてなど、記入時のお願いの文書を添付して協力要請しております。</t>
  </si>
  <si>
    <t>特に制度改正時にはご参加をお願いしておりますが、審査判定方法の再確認や市独自の審査判定にならないように他市町村との平準化を目的としてご参加を頂きたいと考えております。</t>
  </si>
  <si>
    <t>制度改正時など審査判定方法の確認や他市町村との平準化が必要な場合に開催することとしています。</t>
  </si>
  <si>
    <t>要介護1の審査判定に関わる「状態の不安定」については平準化すべき事項の一つと考えております。なお、地域格差については定期的に、他市町村との比較を行っております。</t>
  </si>
  <si>
    <t>毎年、県主催の研修受講を必須としております。また月一回の定例会を開催し、実際にあった事例等について調査員全員で確認を行い、共有することにより、平準化に取り組んでおります。</t>
  </si>
  <si>
    <t>制度改正時などには、市で研修会を開催しております。また疑義が生じた際には平準化に向けて、代表者による会議を開催しております。</t>
  </si>
  <si>
    <t>多忙。３ヶ月に一回の診察で長期処方している。必ず、診察をした後で丁寧に記載をしている。</t>
  </si>
  <si>
    <t>勉強会や講習会を開催したことは無いが、今後は質の向上のために検討していきたい。</t>
  </si>
  <si>
    <t>2009年4月、10月に調査の判断基準に変更があった時は実際の介護量にあった介護認定がされていなかった。重度の介護認定者が1,2段階軽く設定された。</t>
  </si>
  <si>
    <t>介護認定有効期間を検討して欲しい。30日以内で認定結果を通知することになっていますが、認定結果が30日以内に通知できている件数は少なくほとんど遅延しています。半年の有効期間であると、更新申請は60日前から申請が可能なため次の申請まで被保険証が届いて２ヶ月弱で次の申請手続きを取ることになります。再度診察、意見記入をすることは申請者や主治医にとって負担が大きい。</t>
  </si>
  <si>
    <t>御宿町</t>
  </si>
  <si>
    <t>意見書の依頼の際には、概ね２週間での返送をお願いしているが、３週間以上かかってしまうと、真性から１ヶ月以内に認定を行うことは困難。（審査資料は審査日の概ね10日前に提出するため)</t>
  </si>
  <si>
    <t>意見書さえ速やかに入手できれば、調査・審査会対応は可能。直近の審査会で、認定できています。</t>
  </si>
  <si>
    <t>主治医への通知の規定がない為、結果は申請者(患者)から主治医に報告してもらいたい。審査資料は、本人の同意があれば、主治医が請求することも可能。（当町ではコピー代がかかります。）</t>
  </si>
  <si>
    <t>・定期的に診察を受けているにもかかわらず、意見書作成のために受診させる。
・忙しいという理由で、２ヶ月以上返送されない。
・「通常2ヶ月かかります。」と言う。</t>
  </si>
  <si>
    <t>申請者(患者)のことを第一に考え、個別に対応（お願い)しているので、一律に要望をする機会は必要ない。申請者(患者)から、「先生も忙しいので催促しないでいいです。待ちます」という申し出がある場合もあります。</t>
  </si>
  <si>
    <t>現在の審査委員でないのであれば、必要ないと考えます。</t>
  </si>
  <si>
    <t>審査会委員は、広域で委嘱しているため。</t>
  </si>
  <si>
    <t>･現任研修への参加。
・変更点等があった場合の、独自研修の実施。
・判断に迷った場合の、調査員間での協議等。</t>
  </si>
  <si>
    <t>全てを審査会にかけなくても、一次判定を結果としてよいのでは・・・と思う。</t>
  </si>
  <si>
    <t>市原市</t>
  </si>
  <si>
    <t>5名　長：医師　副：医師（他合議体の長を兼務）　委員①：歯科医師又は薬剤師　委員②：保健師又は看護師　委員③：理学療法士、作業療法士、社会福祉士、介護福祉士又は福祉施設の長のいずれか</t>
  </si>
  <si>
    <t>神経内科</t>
  </si>
  <si>
    <t>市原市医師会の推薦による</t>
  </si>
  <si>
    <t>18時～20時</t>
  </si>
  <si>
    <t>調査対象者の都合による認定調査の遅延、医師の意見書の提出の遅延等</t>
  </si>
  <si>
    <t>至急の認定調査対応を図り、資料が揃い次第、直近の審査会で二次判定を実施している。</t>
  </si>
  <si>
    <t>略語での診断名の記入は控えて欲しい。文字が読みづらい意見書が多い。ＯＣＲで取り込めるような書き方をしてほしい。記入漏れが多い。提出が特に遅い特定の医師は、再三連絡してもなかなか提出してもらえない等。</t>
  </si>
  <si>
    <t>意見書の管理に医療機関の事務員が関与していない。</t>
  </si>
  <si>
    <t>本市の場合は、認定審査会の会長が主治医意見書についての説明や要望について、医師会の会合において地域の医師会員に周知している。</t>
  </si>
  <si>
    <t>現任研修は、過去において委員であったものも該当すると思うので無回答とする。</t>
  </si>
  <si>
    <t>制度変更の周知については、そのつど文書等により実施している。また委員からの質問に対しては随時答えている。</t>
  </si>
  <si>
    <t>認定調査員研修を、年６回実施している。</t>
  </si>
  <si>
    <t>合議体の長の会議を、年１回開催している。</t>
  </si>
  <si>
    <t>合議体長の会議において、合議体の長に周知している。</t>
  </si>
  <si>
    <t>必要と思う。</t>
  </si>
  <si>
    <t>木更津市</t>
  </si>
  <si>
    <t>5名　医師1、歯科医師1、薬剤師又は柔道整復師1、介護支援専門員等2</t>
  </si>
  <si>
    <t>人数変わらず</t>
  </si>
  <si>
    <t>午後1：30開始</t>
  </si>
  <si>
    <t>審査会資料は、審査日の１週間前に配布しています。</t>
  </si>
  <si>
    <t>主治医意見書が遅れている為</t>
  </si>
  <si>
    <t>申請時に調査日時を打ち合わせ、主治医意見書の提出しだい直近の審査会において認定審査しています。</t>
  </si>
  <si>
    <t>介護情報は、本人の同意があり、介護サービス計画又は介護予防計画を作成するために必要があるときのみ情報開示しています。</t>
  </si>
  <si>
    <t>内科、整形外科、精神･神経科、脳神経外科が高い割合を示す</t>
  </si>
  <si>
    <t>認知症・精神疾患、脳血管障害及び脳外科疾患、循環器疾患、整形外科的疾患、内分泌･代謝性疾患が多い</t>
  </si>
  <si>
    <t>医師氏名の欄には、医師本人の記入であることを確認する必要があることから、医師本人の自署でなく、ゴム印又はパソコン入力等の場合は、押印をお願いします。また審査会での審査判定の資料となるので、特記事項にはできるだけ記入していただくようお願いします。</t>
  </si>
  <si>
    <t>要介護申請を提出する際に被保険者本人が主治医に相談していないのか、近日に受診があっても、主治医意見書到着後に受診がないと記入していただけないため遅延になるケースがあります。</t>
  </si>
  <si>
    <t>「主治医意見書記入の手引き」は、制度改正のありました際に医療機関に送付いたしました。要望は、医師会主催の近隣四市の介護認定審査会委員会会議の際にお伝えしています。</t>
  </si>
  <si>
    <t>審査会委員(医師)の推薦は地区の医師会に依頼していますが、退任後に再任用を要望されるケースはほとんどないようです。</t>
  </si>
  <si>
    <t>市独自の判定に偏らないよう、千葉県主催の現任研修へ参加いただいております。</t>
  </si>
  <si>
    <t>全体会議は、年１回程度の開催を予定しています。</t>
  </si>
  <si>
    <t>千葉県主催の現任研修へ参加いただくよう周知しています。市としては、特に行っておりません。</t>
  </si>
  <si>
    <t>必要と思います。</t>
  </si>
  <si>
    <t>二次判定は、一次判定どおりや一段階上昇が増え、以前に比べ大幅な変更が少なくなっています。</t>
  </si>
  <si>
    <t>要介護認定は、医師等各専門職や様々な業務を担う職員によって運営されています。適正な介護認定審査会の運営は、各関係者の適正な参加があって、はじめて達成されますので、今後ともご協力をお願いいたします。</t>
  </si>
  <si>
    <t>君津市</t>
  </si>
  <si>
    <t>1合議体　5名　職種：医師、歯科医師、看護師、薬剤師、施設職員、作業療法士等</t>
  </si>
  <si>
    <t>外科(内科)</t>
  </si>
  <si>
    <t>医師会からの推薦により選出しております。</t>
  </si>
  <si>
    <t>主治医意見書の記入遅れなどにより、審査が遅れることが多いです。</t>
  </si>
  <si>
    <t>迅速に対応するようにしております。</t>
  </si>
  <si>
    <t>個人情報のため、本人・家族の同意を得ることなく結果を医師に開示することはできません。また、医師からそういった要望をいただくこともありません。</t>
  </si>
  <si>
    <t>・文字が読めないものがあります。読みやすい文字での記入をお願いいたします。
・まれに「退院する見込みが無いので」という理由で意見書の記入が何ヶ月も保留になるケースがあります。申請日から１ヶ月以内に結果を出すことが原則となっているため、ある程度、状態が安定しているようでしたら、その時点で記入していただければと思います。</t>
  </si>
  <si>
    <t>(市の職員のみ）月に1回平準化のためのミーティングを行っています。</t>
  </si>
  <si>
    <t>開催しておりません。</t>
  </si>
  <si>
    <t>要望がある場合には検討します。</t>
  </si>
  <si>
    <t>富津市</t>
  </si>
  <si>
    <t>5名　医師1、歯科医師1、介護事業者1、看護師･福祉関係者･薬剤師・保健師・接骨師・介護事業者の内いずれか2名</t>
  </si>
  <si>
    <t>人数変わらず　医師1、保健師1、施設長1、歯科医師･薬剤師どちらか1、看護師･社会福祉士･接骨師のいずれか1</t>
  </si>
  <si>
    <t>君津・木更津医師会に推薦依頼</t>
  </si>
  <si>
    <t>(水木）PM13:30-</t>
  </si>
  <si>
    <t>主治医意見書、認定調査票の入手遅延</t>
  </si>
  <si>
    <t>・特記すべき事項に記載が無いことが多いので、なるべく記載して頂きたい。
・はっきりとわかりやすい字で記入して頂きたい。</t>
  </si>
  <si>
    <t>数がたまってから送付してくること。</t>
  </si>
  <si>
    <t>本市において、再任の前例はないが、制度改正が多いことも鑑みて、受講該当者とすべきであると考える。</t>
  </si>
  <si>
    <t>審査会件数や時間に差がみられる。二次判定の変更率の差。</t>
  </si>
  <si>
    <t>厚生労働省認定調査員向けｅラーニングの実施。年１度調査員向け研修の実施。</t>
  </si>
  <si>
    <t>年１度開催</t>
  </si>
  <si>
    <t>合議体別審査実績表の配布</t>
  </si>
  <si>
    <t>･短期入所30日超えの資料
・福祉用具貸与の例外措置における資料として</t>
  </si>
  <si>
    <t>袖ケ浦市</t>
  </si>
  <si>
    <t>5名　医師、看護師、歯科医師、薬剤師、生活相談員</t>
  </si>
  <si>
    <t>(火金）PM18:30-</t>
  </si>
  <si>
    <t>被保険者の容態の変化等により、主治医意見書の記入や訪問調査が行えない場合等</t>
  </si>
  <si>
    <t>閉塞性動脈硬化症</t>
  </si>
  <si>
    <t>期限内に記載し、早期の返却。機械で読み取るため、判読しやすい大きめの字での記載していただきたい。</t>
  </si>
  <si>
    <t>説明会などは設けられてないが、主治医意見書作成依頼時に添付文書をつけている。</t>
  </si>
  <si>
    <t>改選時に、新規委員のみ研修会を行っている。</t>
  </si>
  <si>
    <t>市職員による訪問調査員への研修会実施。</t>
  </si>
  <si>
    <t>改選時（２年に1度）全体会を行っている。</t>
  </si>
  <si>
    <t>委員の編成を考慮している。</t>
  </si>
  <si>
    <t>より実態に即した介護度が出ていると思われる。</t>
  </si>
  <si>
    <t>館山市</t>
  </si>
  <si>
    <t>5名　医師2、歯科医師1、看護師1、社会福祉士1</t>
  </si>
  <si>
    <t>地区医師会の推薦による</t>
  </si>
  <si>
    <t>・主治医意見書の提出の遅延
・本人の情緒不安定による調査等の遅れ</t>
  </si>
  <si>
    <t>調査員との連携により、早急に調査を行うよう努めている。</t>
  </si>
  <si>
    <t>読みやすく簡潔明瞭であること</t>
  </si>
  <si>
    <t>数年前に医師会による研修があり、審査員が講師となって説明をした事がある。主治医意見書の円滑な作成の為には定期的に必要と思われる。</t>
  </si>
  <si>
    <t>新任、現任者のみで良い。</t>
  </si>
  <si>
    <t>半年に１回、事務打ち合わせ会を行っている。</t>
  </si>
  <si>
    <t>必要と思われる(審査員より要望有り)</t>
  </si>
  <si>
    <t>南房総市</t>
  </si>
  <si>
    <t>医師･看護師・薬剤師・歯科医師・介護支援専門員</t>
  </si>
  <si>
    <t>市町村合併時は薬剤師なし</t>
  </si>
  <si>
    <t>耳鼻科</t>
  </si>
  <si>
    <t>医師会推薦により</t>
  </si>
  <si>
    <t>見やすい資料への改善等</t>
  </si>
  <si>
    <t>主治医意見書提出の遅れ</t>
  </si>
  <si>
    <t>早期に対応されている</t>
  </si>
  <si>
    <t>必要としない医師への通知は、業務的･経済的にも非効率と考える</t>
  </si>
  <si>
    <t>意見書遅延・特定疾病の記載漏れ･手書きによる判読不能な文字等、改善を求める</t>
  </si>
  <si>
    <t>同じ病院でも提出までの期間は医師により様々で共通点不明</t>
  </si>
  <si>
    <t>制度改正後、新制度での審査を意識づける必要がある</t>
  </si>
  <si>
    <t>合議体編成による委員の入れ替えにより認識の共有化を図っているが、必要により研修も検討</t>
  </si>
  <si>
    <t>認知症の捉え方等多少の差異は委員編成により平準化を図る</t>
  </si>
  <si>
    <t>調査員間で共通認識について常時話し合われている</t>
  </si>
  <si>
    <t>開催されていない</t>
  </si>
  <si>
    <t>委員編成による委員の入れ替え</t>
  </si>
  <si>
    <t>困難事例検討の研修は有効</t>
  </si>
  <si>
    <t>旧方式で表せなかった介護状態が汲み取られ、改善を感じる</t>
  </si>
  <si>
    <t>主治医意見書の対応改善を強く求める</t>
  </si>
  <si>
    <t>鴨川市</t>
  </si>
  <si>
    <t>4名　医師、看護師、理学療法士、介護福祉士</t>
  </si>
  <si>
    <t>5人で医師が2名</t>
  </si>
  <si>
    <t>医師会からの選出</t>
  </si>
  <si>
    <t>審査会の委員で開催日や日程を決定</t>
  </si>
  <si>
    <t>審査会資料を1週間前に渡しているが、職員が全て判断に誤りがないか等の確認を行っている。</t>
  </si>
  <si>
    <t>末期がんの方については、即日もしくは翌日に認定調査に伺うようにしています。また認定審査会も優先しています。</t>
  </si>
  <si>
    <t>鴨川市個人情報保護条例により、審査判定に係る資料は被保険者と、契約を締結している介護支援事業所とされている。</t>
  </si>
  <si>
    <t>記載内容に差がありすぎる。疾患に対する予後についてや、サービスの必要性についての意見等を詳細に書いてくれる医師もいる。</t>
  </si>
  <si>
    <t>精神科の医師で、今までの最長、提出までに３ヶ月を要したことがあり、同じ医療機関であることが多い。</t>
  </si>
  <si>
    <t>制度開始当初に１回だけ説明会を設けたのみ。支障のある時は個別に対応。医師会で勉強を行って欲しい。</t>
  </si>
  <si>
    <t>該当者とすべきとは思うが、資料を読めばわかる程度の内容であると、時間を割いて遠方まで出向くことが負担となっている。(委員より、そういった意見が多い)</t>
  </si>
  <si>
    <t>必要だと思います。委員全員を一同に介しては困難なため、各合議体で審査会終了後に行う。</t>
  </si>
  <si>
    <t>平準化については、審査会の開催時に事務局から説明等を行う時間を設けてあります。</t>
  </si>
  <si>
    <t>審査会の資料作成の都度、全件数の確認作業を行い整合性等に問題があれば、調査員に指導を行います。</t>
  </si>
  <si>
    <t>現在のところ開催は無く各合議体単位での対応のみです。なかなか審査会委員同士が集うのが困難である。</t>
  </si>
  <si>
    <t>審査判定について事務局から意見を述べることは出来ませんが、委員の誤った考え方・見方には意見を付しています。</t>
  </si>
  <si>
    <t>必要と思います。県等での説明だけでは、実際の現場で見られる様々な状態にそぐわないこともあります。</t>
  </si>
  <si>
    <t>現在の審査判定に慣れてきているので、特に支障は無い。</t>
  </si>
  <si>
    <t>認定の方法が変わらない限りは、現在の方法が定着しているので、これで良いと思うが、もっと時間のかからない方法があればと思う。</t>
  </si>
  <si>
    <t>19:00～</t>
  </si>
  <si>
    <t xml:space="preserve"> </t>
  </si>
  <si>
    <t>13:00～15:00</t>
  </si>
  <si>
    <t>13:00から、19:30から</t>
  </si>
  <si>
    <t>19:00～21:30</t>
  </si>
  <si>
    <t>13:15～,13:30～,18:30～</t>
  </si>
  <si>
    <t>なし</t>
  </si>
  <si>
    <t>19：00～、14:00　2パターン</t>
  </si>
  <si>
    <t>なし</t>
  </si>
  <si>
    <t xml:space="preserve"> </t>
  </si>
  <si>
    <t xml:space="preserve"> </t>
  </si>
  <si>
    <t xml:space="preserve"> </t>
  </si>
  <si>
    <t>なし</t>
  </si>
  <si>
    <t xml:space="preserve"> </t>
  </si>
  <si>
    <t xml:space="preserve"> </t>
  </si>
  <si>
    <t>〃</t>
  </si>
  <si>
    <t xml:space="preserve"> </t>
  </si>
  <si>
    <t>13：30～14:30</t>
  </si>
  <si>
    <t>18：00～20：00</t>
  </si>
  <si>
    <t>18:30～</t>
  </si>
  <si>
    <t>№</t>
  </si>
  <si>
    <t>　</t>
  </si>
  <si>
    <t xml:space="preserve"> </t>
  </si>
  <si>
    <t>・略語や外国語の記述等は、なるべく避けてほしい。字が読みづらく、内容の読み取りが難しい場合がある。
・入院中であることや状態の安定を保つことを理由に意見書の作成を保留するのは避けてほしい。急性期で状態の安定を待つ必要があるとしても、１～２週間に留めてほしい。
・２号特定疾病については、特に診断の根拠を記述してほしい。
・確定申告のおむつ代医療控除に使用する証明書の発行時に、主治医意見書の４－（３）尿失禁のチェックの有無が発行条件のひとつになっているので、該当する方のチェック漏れにご注意いただきたい。
・主治医意見書作成ソフトの利用を推奨したい。それにより、医師及び事務担当者の負担が軽減される。</t>
  </si>
  <si>
    <t>いいえ</t>
  </si>
  <si>
    <t>なし</t>
  </si>
  <si>
    <t>主治医意見書記載の文字が癖字・崩し字などで文章が判別できず、審査･判定に支障をきたします。お忙しいとは存じますが、出来る限り楷書での記入をお願いしているところです。また、１．傷病に関する意見（３）や５．特記すべき事項がほとんど記入されていない意見書が多く見られ、患者の状態が把握できず審査判定で支障となっています。主治医意見書は審査･判定において大きなウエイトを占めていることをご理解いただき記入をしていただければと思います。その他、提出期限が遅くなると、審査･判定が遅くなることによりサービスの利用を断られるケースもあることをご理解いただければと思います。</t>
  </si>
  <si>
    <t>わからない</t>
  </si>
  <si>
    <t>わからない</t>
  </si>
  <si>
    <t>　有効期間の設定については、各部会によって設定期間がバラバラである。例えば前回の介護度と同じく判定され介護に係っている「手間」についても変更が無いと考えられることから、有効期間を24ヶ月の延長にしても良いような案件等を12ヵ月と設定する審査会が少なくない。また、期間延長をしなかった理由を明確にしないまま決定し「なんとなく」感が否めない。結論から申し上げると、期間延長できる案件については、出来るだけ有効期間を延長していただきたい。もし、被保険者が体調を崩して明らかに認定度と違った状態であれば、変更申請を速やかに行えば良いと考える。
　訪問調査時に家族の方々が立会いを希望されることが多く、日中勤務している家族の方にとっては仕事を休まなくてはならず、年1,2回のこととはいえ、経済的損失も加えて家族が抱える負担は大きい。家族の方が立会いをしなかった時、被保険者が調査の質問事項について、出来ないにもかかわらず「出来る」と回答したことにより、介護度が軽めに出る事例があり、家族にとってはもちろん不満であり、市窓口としては再度見直し等事務の手続きが増え煩雑となる。
　有効期間を出来るだけ延長することにより、更新等の手続きが減ることにより、本人の負担・家族の負担も減り、主治医意見書を作成する機会も減り、主治医の負担も減る、私たちの立場で一番大きなメリットは、主治医意見書作成料、臨時職員を雇っての訪問調査に係る人件費、審査会に諮るまでの事務手続き、審査会開催の減に伴う経費削減に繋がることになるのです。</t>
  </si>
  <si>
    <t xml:space="preserve"> </t>
  </si>
  <si>
    <t>〃</t>
  </si>
  <si>
    <t>〃</t>
  </si>
  <si>
    <t>〃</t>
  </si>
  <si>
    <t>〃</t>
  </si>
  <si>
    <t>・専門用語や略語など英語などで記載してあると内容の理解が出来ない。
・パソコンを使用して作成している意見書は、前回の内容をコピーし、日付だけ訂正印で修正してあるため、意見書の内容が現在の状況に一致していない。また少数ですが、入院中に作成した意見書で退院後も内容の変更が無くそのまま提出してくる意見書がありました。
・診断名の発症年月日の記入漏れが目立ちます。
・認知症高齢者の自立度の判断を誤解している。認知症のために自立度が阻害されているかを判断するのに、ADLが低下している箇所で判断して認知症高齢者の自立度を判定している。→たとえば、認知症が無く膀胱の機能障害でオムツを使用しているだけでⅢａを選択する。</t>
  </si>
  <si>
    <t xml:space="preserve"> </t>
  </si>
  <si>
    <t>n</t>
  </si>
  <si>
    <t>ave</t>
  </si>
  <si>
    <t>sd</t>
  </si>
  <si>
    <t>median</t>
  </si>
  <si>
    <t>min</t>
  </si>
  <si>
    <t>max</t>
  </si>
  <si>
    <t>診断名等判読できないものがたまにあり、苦慮しているケースがある。最低限、主治医意見書転記項目欄の５箇所は記入していただきたい。また病状が不安定等の理由から２ヶ月も３ヶ月も意見書を書いてもらえないケースがあり、困っている。相手方も結果を待っているため、その時点の状況で記入して提出していただきたい・</t>
  </si>
  <si>
    <t>特別に設けられているわけではないが、何かあれば地元医師会の代表者に話しをし、医師会の会議上で話をさせてもらうことは可能と思われる。</t>
  </si>
  <si>
    <t>何か疑義が生じた際にはその都度、意見統一を図っている。</t>
  </si>
  <si>
    <t>開催していない</t>
  </si>
  <si>
    <t>特にしていない</t>
  </si>
  <si>
    <t>特に思わない</t>
  </si>
  <si>
    <t>富里市</t>
  </si>
  <si>
    <t>5名　医師、介護保険施設長及び職員、社会福祉士、看護師、薬剤師、理学療法士、作業療法士、介護支援専門員</t>
  </si>
  <si>
    <t>富里市医師会の推薦</t>
  </si>
  <si>
    <t>午後1時～午後3時までの時間帯で開催</t>
  </si>
  <si>
    <t>審査件数の偏りをなくすよう努めております。</t>
  </si>
  <si>
    <t>主治医意見書の提出の遅れ。家族の都合による調査日の決定の遅れ。新規でかかりつけ医がいない場合。定期的な受診がない場合。認知症の方の受診拒否。対象者の病状が安定せず、主治医意見書の記載が難しい場合。</t>
  </si>
  <si>
    <t>かねてより申請が上がったら速やかに認定調査を行い、早期にケアマネージャとつなげるよう心がけております。</t>
  </si>
  <si>
    <t>ケアプラン作成に必要がある時は、要望のあった医師に認定結果を知らせております。</t>
  </si>
  <si>
    <t>診断名しか書かれていない主治医意見書が見受けられます。その場合には認定調査の特記事項からの変更しか出来なくなります。治療内容や特記すべき事項への記載が充実していれば、よりよい議論を交わすことが出来ると思われます。</t>
  </si>
  <si>
    <t>一概には言えませんが、市内のクリニックよりも都市部の総合病院の方が遅れる場合が多いようです。定期的な受診をしていない新規の方だと、医師によっては初診では書けないと断られるケースもあるようです。</t>
  </si>
  <si>
    <t>市内だけでなく、県内もしくは近隣市町村を含めた意見書の記載方法についての研修会があれば、医師間でのばらつきが抑えられるのではないかと考えます。</t>
  </si>
  <si>
    <t>今後審査会委員に復帰する可能性のある方には必要と思われます。</t>
  </si>
  <si>
    <t>昨年度は震災の影響で中止となりましたが、今年度は開催する予定です。</t>
  </si>
  <si>
    <t>他市町村から転入してきた人が更新すると、身体的にはほとんど変わっていないのにもかかわらず介護度が変わるケースが多くみられます。</t>
  </si>
  <si>
    <t>県の認定調査員研修だけでなく、市でも独自の研修を行っており、平準化に取り組んでおります。</t>
  </si>
  <si>
    <t>研修という形で検討する場を設けております。審査会総会では開催しておりません。</t>
  </si>
  <si>
    <t>市でも独自の研修を設けて、共通認識を持っていただくように努めております。</t>
  </si>
  <si>
    <t>共通認識を持つためには必要と思われます。</t>
  </si>
  <si>
    <t>変更当初は多少の混乱も見られましたが、現在はほとんど影響はございません。</t>
  </si>
  <si>
    <t>酒々井町</t>
  </si>
  <si>
    <t>審査委員数9名　医師3、歯科医師2、薬剤師1、保健師1、特別養護老人ホーム施設長2）</t>
  </si>
  <si>
    <t>歯科医師が1名だった</t>
  </si>
  <si>
    <t>外科・胃腸科</t>
  </si>
  <si>
    <t>町医師会より推薦依頼している。</t>
  </si>
  <si>
    <t>午後1時～午後3時まで</t>
  </si>
  <si>
    <t>夜間にも開催していた</t>
  </si>
  <si>
    <t>なし</t>
  </si>
  <si>
    <t>意見書が入手できず、審査できないことが多い。</t>
  </si>
  <si>
    <t>調査は出来るだけ早く行い、意見書が届き次第、出来るだけ早い審査会で調査するようにしています。</t>
  </si>
  <si>
    <t>・手書きの場合は、できるだけ読みやすい文字で記入をお願いいたします。最近はパソコンでソフトを利用して作成していただく場合が増えています。文字は読みやすくてよいのですが、前回の内容が同じものが提出される事があるので、変化している状況など加えて提出をお願いします。
・提出期限ですが、特に新規、ガン末期の方は遅れないようにお願いします。
・診断名ですが、介護が必要になった診断名から記入お願いします。
・投薬している薬の記載がないことが多いので記入をお願いします。</t>
  </si>
  <si>
    <t>総合病院などの医療機関の意見書は遅くなることが多いと思います。近隣の病院では依頼期日に届くことはほとんどありません。</t>
  </si>
  <si>
    <t>調査員の中では、疑問点は確認し話し合うようにしている。審査会で出された調査の問題点や特記事項の問題点などは調査員に伝え、次回から全調査員が同じように調査や特記の記入ができるようにしている。</t>
  </si>
  <si>
    <t>必要ない</t>
  </si>
  <si>
    <t>栄町</t>
  </si>
  <si>
    <t>5人　医療3、保健1、福祉1</t>
  </si>
  <si>
    <t>違いなし</t>
  </si>
  <si>
    <t>町医師会からの推薦による</t>
  </si>
  <si>
    <t>平日13:00から15:00</t>
  </si>
  <si>
    <t>合議体長 18500 委員 18000</t>
  </si>
  <si>
    <t>主治医意見書の返信</t>
  </si>
  <si>
    <t>認定調査については迅速に行い、審査会にも追加等により優先して行っている。</t>
  </si>
  <si>
    <t>・主治医意見書提出期限への協力
・判読しやすい文字での記入
・未記入箇所の確認</t>
  </si>
  <si>
    <t>定期的に調査員研修を実施し、調査基準の確認や情報交換を実施している。</t>
  </si>
  <si>
    <t>はい</t>
  </si>
  <si>
    <t>香取市</t>
  </si>
  <si>
    <t>5人　医師、歯科医師、薬剤師、看護師または保健師、介護支援専門員など</t>
  </si>
  <si>
    <t>医師会の推薦による</t>
  </si>
  <si>
    <t>講じない</t>
  </si>
  <si>
    <t>主治医意見書が戻ってくるまでに時間がかかる、ほか新規申請件数の増加による</t>
  </si>
  <si>
    <t>最優先で審議会にかけている</t>
  </si>
  <si>
    <t>記載文字が読めれば良い</t>
  </si>
  <si>
    <t>多忙</t>
  </si>
  <si>
    <t>市内の医師会の研修時に機会が設けられてはいるが、意見書を記入する医師が全員出席するわけではないため、上部団体でも記入マニュアルの配布や研修の実施等を行っていただきたい。</t>
  </si>
  <si>
    <t>調査員らによる検討会を開いている</t>
  </si>
  <si>
    <t>未実施</t>
  </si>
  <si>
    <t>必要と思われる</t>
  </si>
  <si>
    <t>一次判定のかけ直し(必要に応じて)</t>
  </si>
  <si>
    <t>旭市</t>
  </si>
  <si>
    <t>5人　医師2、歯科医1、福祉1、保健1</t>
  </si>
  <si>
    <t>7人　内科医2、歯科医2、福祉2、保健1</t>
  </si>
  <si>
    <t>地区医師会の推薦</t>
  </si>
  <si>
    <t>主治医意見書の遅延</t>
  </si>
  <si>
    <t>･専門用語での記入、または投薬のみの記入は医師ではない委員もいるので避けてほしい。
・診断名の「１」には特定傷病または生活機能低下の直接の原因となっている傷病名を記入してほしい。</t>
  </si>
  <si>
    <t>年に1度、全調査員を対象とした研修会の開催</t>
  </si>
  <si>
    <t>思う</t>
  </si>
  <si>
    <t>銚子市</t>
  </si>
  <si>
    <t>6名　医師2、歯科医師1、薬剤師1、他2名は社会福祉士、ケアマネ、看護師、生活相談員、作業療法士、介護員から）</t>
  </si>
  <si>
    <t>8名　医師と歯科医師が1名ずつ多かった</t>
  </si>
  <si>
    <t>銚子市医師会より推薦</t>
  </si>
  <si>
    <t>火･金　午後6:30～</t>
  </si>
  <si>
    <t>講じていない</t>
  </si>
  <si>
    <t>申請者の事情、主治医意見書の遅れ、認定調査の遅れ</t>
  </si>
  <si>
    <t>現在も早めの調査を実施しています。審査は審査会の判断に任せていますが甘く判定していると思います。</t>
  </si>
  <si>
    <t>市町村から説明の場を要請することは難しいと思う。</t>
  </si>
  <si>
    <t>希望者には受講機会があればいいと思います。</t>
  </si>
  <si>
    <t>研修会の必要性は感じるが、審査会委員は全員仕事を持っており、それを考えると研修を行うことに遠慮があることと予算的にも厳しい。</t>
  </si>
  <si>
    <t>認定調査員が判断する内容として幅が広すぎる。最終判断は審査会といえども特記を読みこむにも限界がある。市外調査の委託の調査票と比較すると、かなり特記の内容、ボリュームの差はあると思います。</t>
  </si>
  <si>
    <t>審査資料作成前に常勤職員が全て調査記録をチェックして、再度確認･指導を行っている。適宜研修も行っている。</t>
  </si>
  <si>
    <t>委員委嘱式で全体研修を実施。今年度、医師会での研修が１回開催されました。</t>
  </si>
  <si>
    <t>極端な審査判定案件に対し、事務局で確認することはあります。</t>
  </si>
  <si>
    <t>必要と思います。特に４群の問題行動についての手間のイメージが難しいと思います。</t>
  </si>
  <si>
    <t>平成21年4月の見直しにより認定が軽度に出る傾向だったと思います。</t>
  </si>
  <si>
    <t>一次判定で要支援２と要介護１がふりわけられるのはよいが、基準時間が同じでは審査する側にとっても対象者にとってもわかりにくい。</t>
  </si>
  <si>
    <t>神埼町</t>
  </si>
  <si>
    <t>3名　医師、歯科医師、看護師、薬剤師、保健師、福祉施設長、社会福祉士など</t>
  </si>
  <si>
    <t>3合議体5名　H18.4市町村合併に伴い香取郡二町介護認定さん境となり4合議体3名へ</t>
  </si>
  <si>
    <t>二町でかかわりのある医療機関へ直接依頼するほか、香取郡市医師会へ推薦を依頼している。</t>
  </si>
  <si>
    <t>午後2:00から</t>
  </si>
  <si>
    <t>一律 13000</t>
  </si>
  <si>
    <t>制度開始当時３合議体であったものを４合議体とし、１回の審査会案件を減らすことにより委員の負担軽減とした。</t>
  </si>
  <si>
    <t>主治医意見書の入手が遅れることにより、申請から認定までの期間が長くかかっています。</t>
  </si>
  <si>
    <t>Ｈ２２．２以降に末期がん患者の認定申請が無いため改善状況は把握できない。</t>
  </si>
  <si>
    <t>大型総合病院のほか、医療機関の少ない地域においては一つの病院に患者が集中しており、そのことにより主治医意見書の依頼件数も多くなるため遅延が見られます。また、いつも決まった医師が遅延となる傾向が見られます。</t>
  </si>
  <si>
    <t>主治医意見書は地域の医師のみではないため、できれば医師会全体で取り組んでいただければと思います。</t>
  </si>
  <si>
    <t>新任･現任なども含め研修会の内容の充実が必要と思われ、事例検討や模擬審査なども必要ではないかと思います。</t>
  </si>
  <si>
    <t>委員が多忙であるため、日程の調整が困難。</t>
  </si>
  <si>
    <t>他地域との格差が生じているかがわからない。</t>
  </si>
  <si>
    <t>町職員の調査実施に際しては、民間出版会社の要介護認定調査平準化チェックシートを使用して行っており、委託業者に関しても情報提供として同シートを一部提供し調査のバラつきがないよう努める。また、調査員の調査内容に疑義があった場合、町担当者が判断基準などを確認･訂正を行っている。</t>
  </si>
  <si>
    <t>審査会を多古町と共同設置しており、現在、本町は事務局として機能していないが、検討会は開催されている。</t>
  </si>
  <si>
    <t>特に行っていない。</t>
  </si>
  <si>
    <t>事例検討・模擬審査などは有効と思われる。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</si>
</sst>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ゴシック"/>
      <family val="3"/>
    </font>
    <font>
      <sz val="9"/>
      <name val="MS UI Gothic"/>
      <family val="3"/>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vertical="center" wrapText="1"/>
    </xf>
    <xf numFmtId="20" fontId="0" fillId="0" borderId="0" xfId="0" applyNumberForma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0" fillId="3" borderId="0" xfId="0" applyFill="1" applyAlignment="1">
      <alignmen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HD178"/>
  <sheetViews>
    <sheetView tabSelected="1" zoomScale="90" zoomScaleNormal="90" workbookViewId="0" topLeftCell="A1">
      <pane ySplit="4" topLeftCell="BM5" activePane="bottomLeft" state="frozen"/>
      <selection pane="topLeft" activeCell="A1" sqref="A1"/>
      <selection pane="bottomLeft" activeCell="A4" sqref="A4"/>
    </sheetView>
  </sheetViews>
  <sheetFormatPr defaultColWidth="9.00390625" defaultRowHeight="13.5"/>
  <cols>
    <col min="2" max="2" width="17.625" style="0" customWidth="1"/>
    <col min="5" max="6" width="28.50390625" style="0" customWidth="1"/>
    <col min="7" max="9" width="8.25390625" style="0" customWidth="1"/>
    <col min="26" max="26" width="28.25390625" style="0" customWidth="1"/>
    <col min="44" max="44" width="9.00390625" style="1" customWidth="1"/>
    <col min="46" max="46" width="41.00390625" style="2" customWidth="1"/>
    <col min="50" max="50" width="38.50390625" style="0" customWidth="1"/>
    <col min="51" max="51" width="44.625" style="2" customWidth="1"/>
    <col min="52" max="52" width="11.25390625" style="2" customWidth="1"/>
    <col min="53" max="53" width="38.875" style="0" customWidth="1"/>
    <col min="89" max="89" width="64.625" style="0" customWidth="1"/>
    <col min="90" max="90" width="30.00390625" style="0" customWidth="1"/>
    <col min="92" max="92" width="59.25390625" style="0" customWidth="1"/>
    <col min="94" max="94" width="44.00390625" style="0" customWidth="1"/>
    <col min="96" max="96" width="13.125" style="0" customWidth="1"/>
    <col min="97" max="97" width="33.75390625" style="0" customWidth="1"/>
    <col min="98" max="98" width="32.00390625" style="0" customWidth="1"/>
    <col min="99" max="100" width="29.125" style="0" customWidth="1"/>
    <col min="101" max="101" width="37.375" style="0" customWidth="1"/>
    <col min="102" max="102" width="30.00390625" style="0" customWidth="1"/>
    <col min="103" max="103" width="40.125" style="0" customWidth="1"/>
    <col min="104" max="104" width="13.75390625" style="0" customWidth="1"/>
    <col min="105" max="105" width="26.375" style="0" customWidth="1"/>
    <col min="106" max="106" width="63.625" style="2" customWidth="1"/>
    <col min="114" max="209" width="3.00390625" style="0" customWidth="1"/>
    <col min="210" max="210" width="5.00390625" style="0" customWidth="1"/>
    <col min="211" max="211" width="3.00390625" style="0" customWidth="1"/>
  </cols>
  <sheetData>
    <row r="1" spans="1:106" ht="13.5" customHeight="1">
      <c r="A1" t="s">
        <v>664</v>
      </c>
      <c r="B1" t="s">
        <v>355</v>
      </c>
      <c r="C1" t="s">
        <v>356</v>
      </c>
      <c r="AU1" t="s">
        <v>357</v>
      </c>
      <c r="AY1" s="14" t="s">
        <v>358</v>
      </c>
      <c r="AZ1" s="15" t="s">
        <v>359</v>
      </c>
      <c r="BA1" s="15"/>
      <c r="BB1" t="s">
        <v>360</v>
      </c>
      <c r="CO1" t="s">
        <v>361</v>
      </c>
      <c r="CT1" t="s">
        <v>362</v>
      </c>
      <c r="CY1" t="s">
        <v>363</v>
      </c>
      <c r="CZ1" s="15" t="s">
        <v>364</v>
      </c>
      <c r="DA1" s="15"/>
      <c r="DB1" s="2" t="s">
        <v>365</v>
      </c>
    </row>
    <row r="2" spans="3:106" ht="13.5">
      <c r="C2" t="s">
        <v>366</v>
      </c>
      <c r="E2" t="s">
        <v>367</v>
      </c>
      <c r="F2" t="s">
        <v>368</v>
      </c>
      <c r="J2" t="s">
        <v>369</v>
      </c>
      <c r="AA2" t="s">
        <v>370</v>
      </c>
      <c r="AC2" t="s">
        <v>371</v>
      </c>
      <c r="AE2" t="s">
        <v>372</v>
      </c>
      <c r="AG2" t="s">
        <v>373</v>
      </c>
      <c r="AI2" t="s">
        <v>374</v>
      </c>
      <c r="AK2" t="s">
        <v>375</v>
      </c>
      <c r="AM2" t="s">
        <v>376</v>
      </c>
      <c r="AS2" t="s">
        <v>377</v>
      </c>
      <c r="AT2" s="2" t="s">
        <v>378</v>
      </c>
      <c r="AU2" t="s">
        <v>379</v>
      </c>
      <c r="AV2" t="s">
        <v>380</v>
      </c>
      <c r="AW2" t="s">
        <v>381</v>
      </c>
      <c r="AX2" t="s">
        <v>382</v>
      </c>
      <c r="AY2" s="14"/>
      <c r="AZ2" s="15"/>
      <c r="BA2" s="15"/>
      <c r="BB2" t="s">
        <v>383</v>
      </c>
      <c r="BS2" t="s">
        <v>384</v>
      </c>
      <c r="CJ2" t="s">
        <v>385</v>
      </c>
      <c r="CK2" t="s">
        <v>386</v>
      </c>
      <c r="CL2" t="s">
        <v>387</v>
      </c>
      <c r="CM2" t="s">
        <v>388</v>
      </c>
      <c r="CO2" t="s">
        <v>389</v>
      </c>
      <c r="CQ2" t="s">
        <v>390</v>
      </c>
      <c r="CT2" t="s">
        <v>391</v>
      </c>
      <c r="CU2" t="s">
        <v>392</v>
      </c>
      <c r="CV2" t="s">
        <v>393</v>
      </c>
      <c r="CW2" t="s">
        <v>394</v>
      </c>
      <c r="CX2" t="s">
        <v>395</v>
      </c>
      <c r="CZ2" s="15"/>
      <c r="DA2" s="15"/>
      <c r="DB2" s="2" t="s">
        <v>665</v>
      </c>
    </row>
    <row r="3" spans="3:105" ht="13.5">
      <c r="C3" t="s">
        <v>396</v>
      </c>
      <c r="D3" t="s">
        <v>397</v>
      </c>
      <c r="G3" t="s">
        <v>398</v>
      </c>
      <c r="Z3" t="s">
        <v>399</v>
      </c>
      <c r="AA3" t="s">
        <v>396</v>
      </c>
      <c r="AB3" t="s">
        <v>397</v>
      </c>
      <c r="AC3" t="s">
        <v>396</v>
      </c>
      <c r="AD3" t="s">
        <v>397</v>
      </c>
      <c r="AE3" t="s">
        <v>396</v>
      </c>
      <c r="AF3" t="s">
        <v>397</v>
      </c>
      <c r="AG3" t="s">
        <v>396</v>
      </c>
      <c r="AH3" t="s">
        <v>397</v>
      </c>
      <c r="AI3" t="s">
        <v>396</v>
      </c>
      <c r="AJ3" t="s">
        <v>397</v>
      </c>
      <c r="AK3" t="s">
        <v>396</v>
      </c>
      <c r="AL3" t="s">
        <v>397</v>
      </c>
      <c r="AM3" t="s">
        <v>396</v>
      </c>
      <c r="AO3" t="s">
        <v>397</v>
      </c>
      <c r="AQ3" t="s">
        <v>397</v>
      </c>
      <c r="AY3" s="14"/>
      <c r="BA3" t="s">
        <v>400</v>
      </c>
      <c r="BB3" t="s">
        <v>401</v>
      </c>
      <c r="BC3" t="s">
        <v>402</v>
      </c>
      <c r="BD3" t="s">
        <v>403</v>
      </c>
      <c r="BE3" t="s">
        <v>404</v>
      </c>
      <c r="BF3" t="s">
        <v>405</v>
      </c>
      <c r="BG3" t="s">
        <v>406</v>
      </c>
      <c r="BH3" t="s">
        <v>407</v>
      </c>
      <c r="BI3" t="s">
        <v>408</v>
      </c>
      <c r="BJ3" t="s">
        <v>409</v>
      </c>
      <c r="BK3" t="s">
        <v>410</v>
      </c>
      <c r="BL3" t="s">
        <v>411</v>
      </c>
      <c r="BM3" t="s">
        <v>412</v>
      </c>
      <c r="BN3" t="s">
        <v>413</v>
      </c>
      <c r="BO3" t="s">
        <v>414</v>
      </c>
      <c r="BP3" t="s">
        <v>415</v>
      </c>
      <c r="BQ3" t="s">
        <v>416</v>
      </c>
      <c r="BR3" t="s">
        <v>417</v>
      </c>
      <c r="BS3" t="s">
        <v>418</v>
      </c>
      <c r="BT3" t="s">
        <v>419</v>
      </c>
      <c r="BU3" t="s">
        <v>420</v>
      </c>
      <c r="BV3" t="s">
        <v>421</v>
      </c>
      <c r="BW3" t="s">
        <v>422</v>
      </c>
      <c r="BX3" t="s">
        <v>423</v>
      </c>
      <c r="BY3" t="s">
        <v>424</v>
      </c>
      <c r="BZ3" t="s">
        <v>425</v>
      </c>
      <c r="CA3" t="s">
        <v>426</v>
      </c>
      <c r="CB3" t="s">
        <v>427</v>
      </c>
      <c r="CC3" t="s">
        <v>428</v>
      </c>
      <c r="CD3" t="s">
        <v>429</v>
      </c>
      <c r="CE3" t="s">
        <v>430</v>
      </c>
      <c r="CF3" t="s">
        <v>431</v>
      </c>
      <c r="CG3" t="s">
        <v>432</v>
      </c>
      <c r="CH3" t="s">
        <v>433</v>
      </c>
      <c r="CI3" t="s">
        <v>434</v>
      </c>
      <c r="CM3" t="s">
        <v>435</v>
      </c>
      <c r="CN3" t="s">
        <v>436</v>
      </c>
      <c r="CP3" t="s">
        <v>436</v>
      </c>
      <c r="CQ3" t="s">
        <v>437</v>
      </c>
      <c r="CR3" t="s">
        <v>438</v>
      </c>
      <c r="CS3" t="s">
        <v>436</v>
      </c>
      <c r="CZ3" s="15"/>
      <c r="DA3" s="15"/>
    </row>
    <row r="4" spans="7:212" s="3" customFormat="1" ht="66.75" customHeight="1">
      <c r="G4" s="4" t="s">
        <v>396</v>
      </c>
      <c r="H4" s="4" t="s">
        <v>397</v>
      </c>
      <c r="I4" s="4" t="s">
        <v>439</v>
      </c>
      <c r="AI4" s="3" t="s">
        <v>440</v>
      </c>
      <c r="AJ4" s="3" t="s">
        <v>440</v>
      </c>
      <c r="AM4" s="3" t="s">
        <v>441</v>
      </c>
      <c r="AN4" s="3" t="s">
        <v>442</v>
      </c>
      <c r="AO4" s="3" t="s">
        <v>441</v>
      </c>
      <c r="AP4" s="3" t="s">
        <v>442</v>
      </c>
      <c r="AR4" s="4"/>
      <c r="AT4" s="5"/>
      <c r="AY4" s="5"/>
      <c r="AZ4" s="5"/>
      <c r="CN4" s="5"/>
      <c r="CQ4" s="5" t="s">
        <v>443</v>
      </c>
      <c r="CR4" s="6" t="s">
        <v>444</v>
      </c>
      <c r="CZ4" s="5" t="s">
        <v>445</v>
      </c>
      <c r="DA4" s="5" t="s">
        <v>446</v>
      </c>
      <c r="DB4" s="5"/>
      <c r="HD4" s="3">
        <f>SUM(HD5:HD56)</f>
        <v>31256</v>
      </c>
    </row>
    <row r="5" spans="1:212" ht="94.5">
      <c r="A5">
        <v>1</v>
      </c>
      <c r="B5" t="s">
        <v>447</v>
      </c>
      <c r="C5">
        <v>24</v>
      </c>
      <c r="D5">
        <v>21</v>
      </c>
      <c r="E5" s="2" t="s">
        <v>448</v>
      </c>
      <c r="F5" s="2" t="s">
        <v>449</v>
      </c>
      <c r="G5" s="2">
        <v>7</v>
      </c>
      <c r="H5" s="2">
        <v>5</v>
      </c>
      <c r="I5" s="2">
        <v>1</v>
      </c>
      <c r="J5" t="s">
        <v>401</v>
      </c>
      <c r="K5">
        <v>43</v>
      </c>
      <c r="L5" t="s">
        <v>404</v>
      </c>
      <c r="M5">
        <v>8</v>
      </c>
      <c r="N5" t="s">
        <v>450</v>
      </c>
      <c r="O5">
        <v>4</v>
      </c>
      <c r="P5" t="s">
        <v>403</v>
      </c>
      <c r="Q5">
        <v>8</v>
      </c>
      <c r="R5" t="s">
        <v>451</v>
      </c>
      <c r="S5">
        <v>4</v>
      </c>
      <c r="T5" t="s">
        <v>407</v>
      </c>
      <c r="U5">
        <v>1</v>
      </c>
      <c r="V5" t="s">
        <v>452</v>
      </c>
      <c r="W5">
        <v>1</v>
      </c>
      <c r="Z5" t="s">
        <v>453</v>
      </c>
      <c r="AA5">
        <v>978</v>
      </c>
      <c r="AB5">
        <v>631</v>
      </c>
      <c r="AC5">
        <v>3</v>
      </c>
      <c r="AD5">
        <v>2</v>
      </c>
      <c r="AE5">
        <v>32870</v>
      </c>
      <c r="AF5">
        <v>16218</v>
      </c>
      <c r="AG5">
        <v>33.6</v>
      </c>
      <c r="AH5">
        <v>25.7</v>
      </c>
      <c r="AI5">
        <f>37/60</f>
        <v>0.6166666666666667</v>
      </c>
      <c r="AK5" t="s">
        <v>454</v>
      </c>
      <c r="AL5" t="s">
        <v>455</v>
      </c>
      <c r="AM5">
        <v>23300</v>
      </c>
      <c r="AN5">
        <v>23300</v>
      </c>
      <c r="AO5">
        <v>23900</v>
      </c>
      <c r="AP5">
        <v>23900</v>
      </c>
      <c r="AQ5">
        <v>23900</v>
      </c>
      <c r="AR5" s="1">
        <v>2</v>
      </c>
      <c r="AS5" t="s">
        <v>456</v>
      </c>
      <c r="AT5" s="2" t="s">
        <v>457</v>
      </c>
      <c r="AU5">
        <v>8.7</v>
      </c>
      <c r="AV5">
        <v>176.7</v>
      </c>
      <c r="AW5">
        <v>41.1</v>
      </c>
      <c r="AX5" s="2" t="s">
        <v>458</v>
      </c>
      <c r="AY5" s="2" t="s">
        <v>459</v>
      </c>
      <c r="AZ5" s="2">
        <v>2</v>
      </c>
      <c r="BA5" s="2"/>
      <c r="CJ5">
        <v>1</v>
      </c>
      <c r="CK5" s="2" t="s">
        <v>460</v>
      </c>
      <c r="CL5" t="s">
        <v>461</v>
      </c>
      <c r="CM5">
        <v>1</v>
      </c>
      <c r="CN5" s="2"/>
      <c r="CO5">
        <v>3</v>
      </c>
      <c r="CP5" s="2"/>
      <c r="CQ5">
        <v>1</v>
      </c>
      <c r="CR5">
        <v>1</v>
      </c>
      <c r="CS5" s="2"/>
      <c r="CT5" s="2" t="s">
        <v>462</v>
      </c>
      <c r="CU5" s="2" t="s">
        <v>463</v>
      </c>
      <c r="CV5" s="2" t="s">
        <v>464</v>
      </c>
      <c r="CW5" s="2" t="s">
        <v>465</v>
      </c>
      <c r="CX5" s="2" t="s">
        <v>466</v>
      </c>
      <c r="CY5" s="2" t="s">
        <v>467</v>
      </c>
      <c r="CZ5">
        <v>2</v>
      </c>
      <c r="DB5" s="2" t="s">
        <v>468</v>
      </c>
      <c r="DJ5">
        <f aca="true" t="shared" si="0" ref="DJ5:DN36">LEN(B5)</f>
        <v>3</v>
      </c>
      <c r="DK5">
        <f t="shared" si="0"/>
        <v>2</v>
      </c>
      <c r="DL5">
        <f t="shared" si="0"/>
        <v>2</v>
      </c>
      <c r="DM5">
        <f t="shared" si="0"/>
        <v>36</v>
      </c>
      <c r="DN5">
        <f t="shared" si="0"/>
        <v>25</v>
      </c>
      <c r="DO5">
        <f aca="true" t="shared" si="1" ref="DO5:ED20">LEN(J5)</f>
        <v>2</v>
      </c>
      <c r="DP5">
        <f t="shared" si="1"/>
        <v>2</v>
      </c>
      <c r="DQ5">
        <f t="shared" si="1"/>
        <v>4</v>
      </c>
      <c r="DR5">
        <f t="shared" si="1"/>
        <v>1</v>
      </c>
      <c r="DS5">
        <f t="shared" si="1"/>
        <v>7</v>
      </c>
      <c r="DT5">
        <f t="shared" si="1"/>
        <v>1</v>
      </c>
      <c r="DU5">
        <f t="shared" si="1"/>
        <v>2</v>
      </c>
      <c r="DV5">
        <f t="shared" si="1"/>
        <v>1</v>
      </c>
      <c r="DW5">
        <f t="shared" si="1"/>
        <v>5</v>
      </c>
      <c r="DX5">
        <f t="shared" si="1"/>
        <v>1</v>
      </c>
      <c r="DY5">
        <f t="shared" si="1"/>
        <v>4</v>
      </c>
      <c r="DZ5">
        <f t="shared" si="1"/>
        <v>1</v>
      </c>
      <c r="EA5">
        <f t="shared" si="1"/>
        <v>10</v>
      </c>
      <c r="EB5">
        <f t="shared" si="1"/>
        <v>1</v>
      </c>
      <c r="EC5">
        <f t="shared" si="1"/>
        <v>0</v>
      </c>
      <c r="ED5">
        <f t="shared" si="1"/>
        <v>0</v>
      </c>
      <c r="EE5">
        <f aca="true" t="shared" si="2" ref="EE5:ER20">LEN(Z5)</f>
        <v>20</v>
      </c>
      <c r="EF5">
        <f t="shared" si="2"/>
        <v>3</v>
      </c>
      <c r="EG5">
        <f t="shared" si="2"/>
        <v>3</v>
      </c>
      <c r="EH5">
        <f t="shared" si="2"/>
        <v>1</v>
      </c>
      <c r="EI5">
        <f t="shared" si="2"/>
        <v>1</v>
      </c>
      <c r="EJ5">
        <f t="shared" si="2"/>
        <v>5</v>
      </c>
      <c r="EK5">
        <f t="shared" si="2"/>
        <v>5</v>
      </c>
      <c r="EL5">
        <f t="shared" si="2"/>
        <v>4</v>
      </c>
      <c r="EM5">
        <f t="shared" si="2"/>
        <v>4</v>
      </c>
      <c r="EN5">
        <f t="shared" si="2"/>
        <v>17</v>
      </c>
      <c r="EO5">
        <f t="shared" si="2"/>
        <v>0</v>
      </c>
      <c r="EP5">
        <f t="shared" si="2"/>
        <v>9</v>
      </c>
      <c r="EQ5">
        <f t="shared" si="2"/>
        <v>4</v>
      </c>
      <c r="ER5">
        <f t="shared" si="2"/>
        <v>5</v>
      </c>
      <c r="ES5">
        <f aca="true" t="shared" si="3" ref="ES5:ES54">LEN(AQ5)</f>
        <v>5</v>
      </c>
      <c r="ET5">
        <f aca="true" t="shared" si="4" ref="ET5:FI20">LEN(AS5)</f>
        <v>4</v>
      </c>
      <c r="EU5">
        <f t="shared" si="4"/>
        <v>44</v>
      </c>
      <c r="EV5">
        <f t="shared" si="4"/>
        <v>3</v>
      </c>
      <c r="EW5">
        <f t="shared" si="4"/>
        <v>5</v>
      </c>
      <c r="EX5">
        <f t="shared" si="4"/>
        <v>4</v>
      </c>
      <c r="EY5">
        <f t="shared" si="4"/>
        <v>9</v>
      </c>
      <c r="EZ5">
        <f t="shared" si="4"/>
        <v>32</v>
      </c>
      <c r="FA5">
        <f t="shared" si="4"/>
        <v>1</v>
      </c>
      <c r="FB5">
        <f t="shared" si="4"/>
        <v>0</v>
      </c>
      <c r="FC5">
        <f t="shared" si="4"/>
        <v>0</v>
      </c>
      <c r="FD5">
        <f t="shared" si="4"/>
        <v>0</v>
      </c>
      <c r="FE5">
        <f t="shared" si="4"/>
        <v>0</v>
      </c>
      <c r="FF5">
        <f t="shared" si="4"/>
        <v>0</v>
      </c>
      <c r="FG5">
        <f t="shared" si="4"/>
        <v>0</v>
      </c>
      <c r="FH5">
        <f t="shared" si="4"/>
        <v>0</v>
      </c>
      <c r="FI5">
        <f t="shared" si="4"/>
        <v>0</v>
      </c>
      <c r="FJ5">
        <f aca="true" t="shared" si="5" ref="FJ5:FR20">LEN(BI5)</f>
        <v>0</v>
      </c>
      <c r="FK5">
        <f t="shared" si="5"/>
        <v>0</v>
      </c>
      <c r="FL5">
        <f t="shared" si="5"/>
        <v>0</v>
      </c>
      <c r="FM5">
        <f t="shared" si="5"/>
        <v>0</v>
      </c>
      <c r="FN5">
        <f t="shared" si="5"/>
        <v>0</v>
      </c>
      <c r="FO5">
        <f t="shared" si="5"/>
        <v>0</v>
      </c>
      <c r="FP5">
        <f t="shared" si="5"/>
        <v>0</v>
      </c>
      <c r="FQ5">
        <f t="shared" si="5"/>
        <v>0</v>
      </c>
      <c r="FR5">
        <f t="shared" si="5"/>
        <v>0</v>
      </c>
      <c r="FS5">
        <f aca="true" t="shared" si="6" ref="FS5:GH20">LEN(BS5)</f>
        <v>0</v>
      </c>
      <c r="FT5">
        <f t="shared" si="6"/>
        <v>0</v>
      </c>
      <c r="FU5">
        <f t="shared" si="6"/>
        <v>0</v>
      </c>
      <c r="FV5">
        <f t="shared" si="6"/>
        <v>0</v>
      </c>
      <c r="FW5">
        <f t="shared" si="6"/>
        <v>0</v>
      </c>
      <c r="FX5">
        <f t="shared" si="6"/>
        <v>0</v>
      </c>
      <c r="FY5">
        <f t="shared" si="6"/>
        <v>0</v>
      </c>
      <c r="FZ5">
        <f t="shared" si="6"/>
        <v>0</v>
      </c>
      <c r="GA5">
        <f t="shared" si="6"/>
        <v>0</v>
      </c>
      <c r="GB5">
        <f t="shared" si="6"/>
        <v>0</v>
      </c>
      <c r="GC5">
        <f t="shared" si="6"/>
        <v>0</v>
      </c>
      <c r="GD5">
        <f t="shared" si="6"/>
        <v>0</v>
      </c>
      <c r="GE5">
        <f t="shared" si="6"/>
        <v>0</v>
      </c>
      <c r="GF5">
        <f t="shared" si="6"/>
        <v>0</v>
      </c>
      <c r="GG5">
        <f t="shared" si="6"/>
        <v>0</v>
      </c>
      <c r="GH5">
        <f t="shared" si="6"/>
        <v>0</v>
      </c>
      <c r="GI5">
        <f aca="true" t="shared" si="7" ref="GI5:GX20">LEN(CI5)</f>
        <v>0</v>
      </c>
      <c r="GJ5">
        <f t="shared" si="7"/>
        <v>1</v>
      </c>
      <c r="GK5">
        <f t="shared" si="7"/>
        <v>164</v>
      </c>
      <c r="GL5">
        <f t="shared" si="7"/>
        <v>50</v>
      </c>
      <c r="GM5">
        <f t="shared" si="7"/>
        <v>1</v>
      </c>
      <c r="GN5">
        <f t="shared" si="7"/>
        <v>0</v>
      </c>
      <c r="GO5">
        <f t="shared" si="7"/>
        <v>1</v>
      </c>
      <c r="GP5">
        <f t="shared" si="7"/>
        <v>0</v>
      </c>
      <c r="GQ5">
        <f t="shared" si="7"/>
        <v>1</v>
      </c>
      <c r="GR5">
        <f t="shared" si="7"/>
        <v>1</v>
      </c>
      <c r="GS5">
        <f t="shared" si="7"/>
        <v>0</v>
      </c>
      <c r="GT5">
        <f t="shared" si="7"/>
        <v>18</v>
      </c>
      <c r="GU5">
        <f t="shared" si="7"/>
        <v>101</v>
      </c>
      <c r="GV5">
        <f t="shared" si="7"/>
        <v>17</v>
      </c>
      <c r="GW5">
        <f t="shared" si="7"/>
        <v>64</v>
      </c>
      <c r="GX5">
        <f t="shared" si="7"/>
        <v>2</v>
      </c>
      <c r="GY5">
        <f aca="true" t="shared" si="8" ref="GY5:HB20">LEN(CY5)</f>
        <v>29</v>
      </c>
      <c r="GZ5">
        <f t="shared" si="8"/>
        <v>1</v>
      </c>
      <c r="HA5">
        <f t="shared" si="8"/>
        <v>0</v>
      </c>
      <c r="HB5">
        <f t="shared" si="8"/>
        <v>56</v>
      </c>
      <c r="HD5">
        <f>SUM(DJ5:HB5)</f>
        <v>805</v>
      </c>
    </row>
    <row r="6" spans="1:212" ht="81">
      <c r="A6">
        <v>2</v>
      </c>
      <c r="B6" t="s">
        <v>469</v>
      </c>
      <c r="C6">
        <v>5</v>
      </c>
      <c r="D6">
        <v>4</v>
      </c>
      <c r="E6" s="2" t="s">
        <v>470</v>
      </c>
      <c r="F6" s="2" t="s">
        <v>471</v>
      </c>
      <c r="G6" s="2"/>
      <c r="H6" s="2"/>
      <c r="I6" s="2">
        <v>3</v>
      </c>
      <c r="AA6">
        <v>117</v>
      </c>
      <c r="AB6">
        <v>79</v>
      </c>
      <c r="AC6">
        <v>1.95</v>
      </c>
      <c r="AD6">
        <v>1.64</v>
      </c>
      <c r="AE6">
        <v>4699</v>
      </c>
      <c r="AF6">
        <v>3029</v>
      </c>
      <c r="AG6">
        <v>40.16</v>
      </c>
      <c r="AH6">
        <v>38.34</v>
      </c>
      <c r="AI6">
        <v>1.14</v>
      </c>
      <c r="AK6" t="s">
        <v>472</v>
      </c>
      <c r="AL6" t="s">
        <v>455</v>
      </c>
      <c r="AM6">
        <v>28720</v>
      </c>
      <c r="AN6">
        <v>28720</v>
      </c>
      <c r="AO6">
        <v>28720</v>
      </c>
      <c r="AP6">
        <v>28720</v>
      </c>
      <c r="AQ6" t="s">
        <v>455</v>
      </c>
      <c r="AR6" s="1">
        <v>3</v>
      </c>
      <c r="AS6" t="s">
        <v>456</v>
      </c>
      <c r="AT6" s="2" t="s">
        <v>473</v>
      </c>
      <c r="AX6" s="2" t="s">
        <v>474</v>
      </c>
      <c r="AY6" s="2" t="s">
        <v>475</v>
      </c>
      <c r="AZ6" s="2">
        <v>2</v>
      </c>
      <c r="BA6" s="2" t="s">
        <v>476</v>
      </c>
      <c r="CJ6">
        <v>1</v>
      </c>
      <c r="CK6" s="2" t="s">
        <v>192</v>
      </c>
      <c r="CM6">
        <v>2</v>
      </c>
      <c r="CN6" s="2" t="s">
        <v>477</v>
      </c>
      <c r="CO6">
        <v>1</v>
      </c>
      <c r="CP6" s="2" t="s">
        <v>478</v>
      </c>
      <c r="CQ6">
        <v>1</v>
      </c>
      <c r="CR6">
        <v>1</v>
      </c>
      <c r="CS6" s="2" t="s">
        <v>479</v>
      </c>
      <c r="CT6" s="2" t="s">
        <v>480</v>
      </c>
      <c r="CU6" s="2" t="s">
        <v>481</v>
      </c>
      <c r="CV6" s="2" t="s">
        <v>482</v>
      </c>
      <c r="CW6" s="2" t="s">
        <v>483</v>
      </c>
      <c r="CX6" s="2" t="s">
        <v>484</v>
      </c>
      <c r="CY6" s="2" t="s">
        <v>485</v>
      </c>
      <c r="CZ6">
        <v>2</v>
      </c>
      <c r="DB6" s="2" t="s">
        <v>486</v>
      </c>
      <c r="DJ6">
        <f t="shared" si="0"/>
        <v>4</v>
      </c>
      <c r="DK6">
        <f t="shared" si="0"/>
        <v>1</v>
      </c>
      <c r="DL6">
        <f t="shared" si="0"/>
        <v>1</v>
      </c>
      <c r="DM6">
        <f t="shared" si="0"/>
        <v>40</v>
      </c>
      <c r="DN6">
        <f t="shared" si="0"/>
        <v>5</v>
      </c>
      <c r="DO6">
        <f t="shared" si="1"/>
        <v>0</v>
      </c>
      <c r="DP6">
        <f t="shared" si="1"/>
        <v>0</v>
      </c>
      <c r="DQ6">
        <f t="shared" si="1"/>
        <v>0</v>
      </c>
      <c r="DR6">
        <f t="shared" si="1"/>
        <v>0</v>
      </c>
      <c r="DS6">
        <f t="shared" si="1"/>
        <v>0</v>
      </c>
      <c r="DT6">
        <f t="shared" si="1"/>
        <v>0</v>
      </c>
      <c r="DU6">
        <f t="shared" si="1"/>
        <v>0</v>
      </c>
      <c r="DV6">
        <f t="shared" si="1"/>
        <v>0</v>
      </c>
      <c r="DW6">
        <f t="shared" si="1"/>
        <v>0</v>
      </c>
      <c r="DX6">
        <f t="shared" si="1"/>
        <v>0</v>
      </c>
      <c r="DY6">
        <f t="shared" si="1"/>
        <v>0</v>
      </c>
      <c r="DZ6">
        <f t="shared" si="1"/>
        <v>0</v>
      </c>
      <c r="EA6">
        <f t="shared" si="1"/>
        <v>0</v>
      </c>
      <c r="EB6">
        <f t="shared" si="1"/>
        <v>0</v>
      </c>
      <c r="EC6">
        <f t="shared" si="1"/>
        <v>0</v>
      </c>
      <c r="ED6">
        <f t="shared" si="1"/>
        <v>0</v>
      </c>
      <c r="EE6">
        <f t="shared" si="2"/>
        <v>0</v>
      </c>
      <c r="EF6">
        <f t="shared" si="2"/>
        <v>3</v>
      </c>
      <c r="EG6">
        <f t="shared" si="2"/>
        <v>2</v>
      </c>
      <c r="EH6">
        <f t="shared" si="2"/>
        <v>4</v>
      </c>
      <c r="EI6">
        <f t="shared" si="2"/>
        <v>4</v>
      </c>
      <c r="EJ6">
        <f t="shared" si="2"/>
        <v>4</v>
      </c>
      <c r="EK6">
        <f t="shared" si="2"/>
        <v>4</v>
      </c>
      <c r="EL6">
        <f t="shared" si="2"/>
        <v>5</v>
      </c>
      <c r="EM6">
        <f t="shared" si="2"/>
        <v>5</v>
      </c>
      <c r="EN6">
        <f t="shared" si="2"/>
        <v>4</v>
      </c>
      <c r="EO6">
        <f t="shared" si="2"/>
        <v>0</v>
      </c>
      <c r="EP6">
        <f t="shared" si="2"/>
        <v>15</v>
      </c>
      <c r="EQ6">
        <f t="shared" si="2"/>
        <v>4</v>
      </c>
      <c r="ER6">
        <f t="shared" si="2"/>
        <v>5</v>
      </c>
      <c r="ES6">
        <f t="shared" si="3"/>
        <v>4</v>
      </c>
      <c r="ET6">
        <f t="shared" si="4"/>
        <v>4</v>
      </c>
      <c r="EU6">
        <f t="shared" si="4"/>
        <v>130</v>
      </c>
      <c r="EV6">
        <f t="shared" si="4"/>
        <v>0</v>
      </c>
      <c r="EW6">
        <f t="shared" si="4"/>
        <v>0</v>
      </c>
      <c r="EX6">
        <f t="shared" si="4"/>
        <v>0</v>
      </c>
      <c r="EY6">
        <f t="shared" si="4"/>
        <v>33</v>
      </c>
      <c r="EZ6">
        <f t="shared" si="4"/>
        <v>31</v>
      </c>
      <c r="FA6">
        <f t="shared" si="4"/>
        <v>1</v>
      </c>
      <c r="FB6">
        <f t="shared" si="4"/>
        <v>37</v>
      </c>
      <c r="FC6">
        <f t="shared" si="4"/>
        <v>0</v>
      </c>
      <c r="FD6">
        <f t="shared" si="4"/>
        <v>0</v>
      </c>
      <c r="FE6">
        <f t="shared" si="4"/>
        <v>0</v>
      </c>
      <c r="FF6">
        <f t="shared" si="4"/>
        <v>0</v>
      </c>
      <c r="FG6">
        <f t="shared" si="4"/>
        <v>0</v>
      </c>
      <c r="FH6">
        <f t="shared" si="4"/>
        <v>0</v>
      </c>
      <c r="FI6">
        <f t="shared" si="4"/>
        <v>0</v>
      </c>
      <c r="FJ6">
        <f t="shared" si="5"/>
        <v>0</v>
      </c>
      <c r="FK6">
        <f t="shared" si="5"/>
        <v>0</v>
      </c>
      <c r="FL6">
        <f t="shared" si="5"/>
        <v>0</v>
      </c>
      <c r="FM6">
        <f t="shared" si="5"/>
        <v>0</v>
      </c>
      <c r="FN6">
        <f t="shared" si="5"/>
        <v>0</v>
      </c>
      <c r="FO6">
        <f t="shared" si="5"/>
        <v>0</v>
      </c>
      <c r="FP6">
        <f t="shared" si="5"/>
        <v>0</v>
      </c>
      <c r="FQ6">
        <f t="shared" si="5"/>
        <v>0</v>
      </c>
      <c r="FR6">
        <f t="shared" si="5"/>
        <v>0</v>
      </c>
      <c r="FS6">
        <f t="shared" si="6"/>
        <v>0</v>
      </c>
      <c r="FT6">
        <f t="shared" si="6"/>
        <v>0</v>
      </c>
      <c r="FU6">
        <f t="shared" si="6"/>
        <v>0</v>
      </c>
      <c r="FV6">
        <f t="shared" si="6"/>
        <v>0</v>
      </c>
      <c r="FW6">
        <f t="shared" si="6"/>
        <v>0</v>
      </c>
      <c r="FX6">
        <f t="shared" si="6"/>
        <v>0</v>
      </c>
      <c r="FY6">
        <f t="shared" si="6"/>
        <v>0</v>
      </c>
      <c r="FZ6">
        <f t="shared" si="6"/>
        <v>0</v>
      </c>
      <c r="GA6">
        <f t="shared" si="6"/>
        <v>0</v>
      </c>
      <c r="GB6">
        <f t="shared" si="6"/>
        <v>0</v>
      </c>
      <c r="GC6">
        <f t="shared" si="6"/>
        <v>0</v>
      </c>
      <c r="GD6">
        <f t="shared" si="6"/>
        <v>0</v>
      </c>
      <c r="GE6">
        <f t="shared" si="6"/>
        <v>0</v>
      </c>
      <c r="GF6">
        <f t="shared" si="6"/>
        <v>0</v>
      </c>
      <c r="GG6">
        <f t="shared" si="6"/>
        <v>0</v>
      </c>
      <c r="GH6">
        <f t="shared" si="6"/>
        <v>0</v>
      </c>
      <c r="GI6">
        <f t="shared" si="7"/>
        <v>0</v>
      </c>
      <c r="GJ6">
        <f t="shared" si="7"/>
        <v>1</v>
      </c>
      <c r="GK6">
        <f t="shared" si="7"/>
        <v>53</v>
      </c>
      <c r="GL6">
        <f t="shared" si="7"/>
        <v>0</v>
      </c>
      <c r="GM6">
        <f t="shared" si="7"/>
        <v>1</v>
      </c>
      <c r="GN6">
        <f t="shared" si="7"/>
        <v>108</v>
      </c>
      <c r="GO6">
        <f t="shared" si="7"/>
        <v>1</v>
      </c>
      <c r="GP6">
        <f t="shared" si="7"/>
        <v>75</v>
      </c>
      <c r="GQ6">
        <f t="shared" si="7"/>
        <v>1</v>
      </c>
      <c r="GR6">
        <f t="shared" si="7"/>
        <v>1</v>
      </c>
      <c r="GS6">
        <f t="shared" si="7"/>
        <v>13</v>
      </c>
      <c r="GT6">
        <f t="shared" si="7"/>
        <v>107</v>
      </c>
      <c r="GU6">
        <f t="shared" si="7"/>
        <v>15</v>
      </c>
      <c r="GV6">
        <f t="shared" si="7"/>
        <v>9</v>
      </c>
      <c r="GW6">
        <f t="shared" si="7"/>
        <v>68</v>
      </c>
      <c r="GX6">
        <f t="shared" si="7"/>
        <v>17</v>
      </c>
      <c r="GY6">
        <f t="shared" si="8"/>
        <v>62</v>
      </c>
      <c r="GZ6">
        <f t="shared" si="8"/>
        <v>1</v>
      </c>
      <c r="HA6">
        <f t="shared" si="8"/>
        <v>0</v>
      </c>
      <c r="HB6">
        <f t="shared" si="8"/>
        <v>43</v>
      </c>
      <c r="HD6">
        <f>SUM(DJ6:HB6)</f>
        <v>926</v>
      </c>
    </row>
    <row r="7" spans="1:212" ht="81">
      <c r="A7">
        <v>3</v>
      </c>
      <c r="B7" t="s">
        <v>487</v>
      </c>
      <c r="C7">
        <v>4</v>
      </c>
      <c r="D7">
        <v>3</v>
      </c>
      <c r="E7" s="2" t="s">
        <v>488</v>
      </c>
      <c r="F7" s="2" t="s">
        <v>489</v>
      </c>
      <c r="G7" s="2"/>
      <c r="H7" s="2"/>
      <c r="I7" s="2"/>
      <c r="J7" t="s">
        <v>401</v>
      </c>
      <c r="K7">
        <v>15</v>
      </c>
      <c r="L7" t="s">
        <v>404</v>
      </c>
      <c r="M7">
        <v>4</v>
      </c>
      <c r="N7" t="s">
        <v>403</v>
      </c>
      <c r="O7">
        <v>1</v>
      </c>
      <c r="P7" t="s">
        <v>490</v>
      </c>
      <c r="Q7">
        <v>1</v>
      </c>
      <c r="R7" t="s">
        <v>491</v>
      </c>
      <c r="S7">
        <v>1</v>
      </c>
      <c r="T7" t="s">
        <v>413</v>
      </c>
      <c r="U7">
        <v>1</v>
      </c>
      <c r="V7" t="s">
        <v>492</v>
      </c>
      <c r="W7">
        <v>1</v>
      </c>
      <c r="X7" t="s">
        <v>493</v>
      </c>
      <c r="Y7">
        <v>1</v>
      </c>
      <c r="Z7" t="s">
        <v>494</v>
      </c>
      <c r="AA7">
        <v>186</v>
      </c>
      <c r="AB7">
        <v>134</v>
      </c>
      <c r="AC7">
        <v>4</v>
      </c>
      <c r="AD7">
        <v>4</v>
      </c>
      <c r="AE7">
        <v>5141</v>
      </c>
      <c r="AF7">
        <v>34710</v>
      </c>
      <c r="AG7">
        <v>28</v>
      </c>
      <c r="AH7">
        <v>26</v>
      </c>
      <c r="AI7">
        <v>1</v>
      </c>
      <c r="AJ7">
        <v>2</v>
      </c>
      <c r="AK7" t="s">
        <v>644</v>
      </c>
      <c r="AL7" t="s">
        <v>455</v>
      </c>
      <c r="AM7">
        <v>27500</v>
      </c>
      <c r="AN7">
        <v>27500</v>
      </c>
      <c r="AO7">
        <v>27500</v>
      </c>
      <c r="AP7">
        <v>27500</v>
      </c>
      <c r="AQ7" t="s">
        <v>455</v>
      </c>
      <c r="AR7" s="1">
        <v>3</v>
      </c>
      <c r="AS7" t="s">
        <v>456</v>
      </c>
      <c r="AT7" s="2" t="s">
        <v>495</v>
      </c>
      <c r="AU7">
        <v>6</v>
      </c>
      <c r="AV7">
        <v>87</v>
      </c>
      <c r="AW7">
        <v>29</v>
      </c>
      <c r="AX7" s="2" t="s">
        <v>496</v>
      </c>
      <c r="AY7" s="2" t="s">
        <v>497</v>
      </c>
      <c r="AZ7" s="2">
        <v>2</v>
      </c>
      <c r="BA7" s="2" t="s">
        <v>498</v>
      </c>
      <c r="BB7">
        <v>1411</v>
      </c>
      <c r="BC7">
        <v>187</v>
      </c>
      <c r="BD7">
        <v>156</v>
      </c>
      <c r="BE7">
        <v>376</v>
      </c>
      <c r="BF7">
        <v>166</v>
      </c>
      <c r="BQ7">
        <v>236</v>
      </c>
      <c r="BS7">
        <v>27</v>
      </c>
      <c r="BT7">
        <v>26</v>
      </c>
      <c r="BU7">
        <v>173</v>
      </c>
      <c r="BW7">
        <v>33</v>
      </c>
      <c r="BX7">
        <v>15</v>
      </c>
      <c r="BY7">
        <v>2</v>
      </c>
      <c r="CA7">
        <v>13</v>
      </c>
      <c r="CJ7">
        <v>1</v>
      </c>
      <c r="CK7" t="s">
        <v>499</v>
      </c>
      <c r="CL7" t="s">
        <v>500</v>
      </c>
      <c r="CM7">
        <v>2</v>
      </c>
      <c r="CN7" s="2" t="s">
        <v>501</v>
      </c>
      <c r="CO7">
        <v>3</v>
      </c>
      <c r="CP7" s="2" t="s">
        <v>502</v>
      </c>
      <c r="CQ7">
        <v>1</v>
      </c>
      <c r="CR7">
        <v>1</v>
      </c>
      <c r="CS7" s="2" t="s">
        <v>503</v>
      </c>
      <c r="CT7" s="2" t="s">
        <v>504</v>
      </c>
      <c r="CU7" s="2" t="s">
        <v>505</v>
      </c>
      <c r="CV7" s="2" t="s">
        <v>506</v>
      </c>
      <c r="CW7" s="2" t="s">
        <v>0</v>
      </c>
      <c r="CX7" s="2" t="s">
        <v>1</v>
      </c>
      <c r="CY7" s="2" t="s">
        <v>2</v>
      </c>
      <c r="CZ7">
        <v>12</v>
      </c>
      <c r="DB7" s="2" t="s">
        <v>3</v>
      </c>
      <c r="DJ7">
        <f t="shared" si="0"/>
        <v>4</v>
      </c>
      <c r="DK7">
        <f t="shared" si="0"/>
        <v>1</v>
      </c>
      <c r="DL7">
        <f t="shared" si="0"/>
        <v>1</v>
      </c>
      <c r="DM7">
        <f t="shared" si="0"/>
        <v>65</v>
      </c>
      <c r="DN7">
        <f t="shared" si="0"/>
        <v>55</v>
      </c>
      <c r="DO7">
        <f t="shared" si="1"/>
        <v>2</v>
      </c>
      <c r="DP7">
        <f t="shared" si="1"/>
        <v>2</v>
      </c>
      <c r="DQ7">
        <f t="shared" si="1"/>
        <v>4</v>
      </c>
      <c r="DR7">
        <f t="shared" si="1"/>
        <v>1</v>
      </c>
      <c r="DS7">
        <f t="shared" si="1"/>
        <v>2</v>
      </c>
      <c r="DT7">
        <f t="shared" si="1"/>
        <v>1</v>
      </c>
      <c r="DU7">
        <f t="shared" si="1"/>
        <v>4</v>
      </c>
      <c r="DV7">
        <f t="shared" si="1"/>
        <v>1</v>
      </c>
      <c r="DW7">
        <f t="shared" si="1"/>
        <v>2</v>
      </c>
      <c r="DX7">
        <f t="shared" si="1"/>
        <v>1</v>
      </c>
      <c r="DY7">
        <f t="shared" si="1"/>
        <v>10</v>
      </c>
      <c r="DZ7">
        <f t="shared" si="1"/>
        <v>1</v>
      </c>
      <c r="EA7">
        <f t="shared" si="1"/>
        <v>4</v>
      </c>
      <c r="EB7">
        <f t="shared" si="1"/>
        <v>1</v>
      </c>
      <c r="EC7">
        <f t="shared" si="1"/>
        <v>3</v>
      </c>
      <c r="ED7">
        <f t="shared" si="1"/>
        <v>1</v>
      </c>
      <c r="EE7">
        <f t="shared" si="2"/>
        <v>15</v>
      </c>
      <c r="EF7">
        <f t="shared" si="2"/>
        <v>3</v>
      </c>
      <c r="EG7">
        <f t="shared" si="2"/>
        <v>3</v>
      </c>
      <c r="EH7">
        <f t="shared" si="2"/>
        <v>1</v>
      </c>
      <c r="EI7">
        <f t="shared" si="2"/>
        <v>1</v>
      </c>
      <c r="EJ7">
        <f t="shared" si="2"/>
        <v>4</v>
      </c>
      <c r="EK7">
        <f t="shared" si="2"/>
        <v>5</v>
      </c>
      <c r="EL7">
        <f t="shared" si="2"/>
        <v>2</v>
      </c>
      <c r="EM7">
        <f t="shared" si="2"/>
        <v>2</v>
      </c>
      <c r="EN7">
        <f t="shared" si="2"/>
        <v>1</v>
      </c>
      <c r="EO7">
        <f t="shared" si="2"/>
        <v>1</v>
      </c>
      <c r="EP7">
        <f t="shared" si="2"/>
        <v>6</v>
      </c>
      <c r="EQ7">
        <f t="shared" si="2"/>
        <v>4</v>
      </c>
      <c r="ER7">
        <f t="shared" si="2"/>
        <v>5</v>
      </c>
      <c r="ES7">
        <f t="shared" si="3"/>
        <v>4</v>
      </c>
      <c r="ET7">
        <f t="shared" si="4"/>
        <v>4</v>
      </c>
      <c r="EU7">
        <f t="shared" si="4"/>
        <v>56</v>
      </c>
      <c r="EV7">
        <f t="shared" si="4"/>
        <v>1</v>
      </c>
      <c r="EW7">
        <f t="shared" si="4"/>
        <v>2</v>
      </c>
      <c r="EX7">
        <f t="shared" si="4"/>
        <v>2</v>
      </c>
      <c r="EY7">
        <f t="shared" si="4"/>
        <v>49</v>
      </c>
      <c r="EZ7">
        <f t="shared" si="4"/>
        <v>51</v>
      </c>
      <c r="FA7">
        <f t="shared" si="4"/>
        <v>1</v>
      </c>
      <c r="FB7">
        <f t="shared" si="4"/>
        <v>42</v>
      </c>
      <c r="FC7">
        <f t="shared" si="4"/>
        <v>4</v>
      </c>
      <c r="FD7">
        <f t="shared" si="4"/>
        <v>3</v>
      </c>
      <c r="FE7">
        <f t="shared" si="4"/>
        <v>3</v>
      </c>
      <c r="FF7">
        <f t="shared" si="4"/>
        <v>3</v>
      </c>
      <c r="FG7">
        <f t="shared" si="4"/>
        <v>3</v>
      </c>
      <c r="FH7">
        <f t="shared" si="4"/>
        <v>0</v>
      </c>
      <c r="FI7">
        <f t="shared" si="4"/>
        <v>0</v>
      </c>
      <c r="FJ7">
        <f t="shared" si="5"/>
        <v>0</v>
      </c>
      <c r="FK7">
        <f t="shared" si="5"/>
        <v>0</v>
      </c>
      <c r="FL7">
        <f t="shared" si="5"/>
        <v>0</v>
      </c>
      <c r="FM7">
        <f t="shared" si="5"/>
        <v>0</v>
      </c>
      <c r="FN7">
        <f t="shared" si="5"/>
        <v>0</v>
      </c>
      <c r="FO7">
        <f t="shared" si="5"/>
        <v>0</v>
      </c>
      <c r="FP7">
        <f t="shared" si="5"/>
        <v>0</v>
      </c>
      <c r="FQ7">
        <f t="shared" si="5"/>
        <v>0</v>
      </c>
      <c r="FR7">
        <f t="shared" si="5"/>
        <v>3</v>
      </c>
      <c r="FS7">
        <f t="shared" si="6"/>
        <v>2</v>
      </c>
      <c r="FT7">
        <f t="shared" si="6"/>
        <v>2</v>
      </c>
      <c r="FU7">
        <f t="shared" si="6"/>
        <v>3</v>
      </c>
      <c r="FV7">
        <f t="shared" si="6"/>
        <v>0</v>
      </c>
      <c r="FW7">
        <f t="shared" si="6"/>
        <v>2</v>
      </c>
      <c r="FX7">
        <f t="shared" si="6"/>
        <v>2</v>
      </c>
      <c r="FY7">
        <f t="shared" si="6"/>
        <v>1</v>
      </c>
      <c r="FZ7">
        <f t="shared" si="6"/>
        <v>0</v>
      </c>
      <c r="GA7">
        <f t="shared" si="6"/>
        <v>2</v>
      </c>
      <c r="GB7">
        <f t="shared" si="6"/>
        <v>0</v>
      </c>
      <c r="GC7">
        <f t="shared" si="6"/>
        <v>0</v>
      </c>
      <c r="GD7">
        <f t="shared" si="6"/>
        <v>0</v>
      </c>
      <c r="GE7">
        <f t="shared" si="6"/>
        <v>0</v>
      </c>
      <c r="GF7">
        <f t="shared" si="6"/>
        <v>0</v>
      </c>
      <c r="GG7">
        <f t="shared" si="6"/>
        <v>0</v>
      </c>
      <c r="GH7">
        <f t="shared" si="6"/>
        <v>0</v>
      </c>
      <c r="GI7">
        <f t="shared" si="7"/>
        <v>0</v>
      </c>
      <c r="GJ7">
        <f t="shared" si="7"/>
        <v>1</v>
      </c>
      <c r="GK7">
        <f t="shared" si="7"/>
        <v>45</v>
      </c>
      <c r="GL7">
        <f t="shared" si="7"/>
        <v>27</v>
      </c>
      <c r="GM7">
        <f t="shared" si="7"/>
        <v>1</v>
      </c>
      <c r="GN7">
        <f t="shared" si="7"/>
        <v>53</v>
      </c>
      <c r="GO7">
        <f t="shared" si="7"/>
        <v>1</v>
      </c>
      <c r="GP7">
        <f t="shared" si="7"/>
        <v>83</v>
      </c>
      <c r="GQ7">
        <f t="shared" si="7"/>
        <v>1</v>
      </c>
      <c r="GR7">
        <f t="shared" si="7"/>
        <v>1</v>
      </c>
      <c r="GS7">
        <f t="shared" si="7"/>
        <v>46</v>
      </c>
      <c r="GT7">
        <f t="shared" si="7"/>
        <v>80</v>
      </c>
      <c r="GU7">
        <f t="shared" si="7"/>
        <v>85</v>
      </c>
      <c r="GV7">
        <f t="shared" si="7"/>
        <v>62</v>
      </c>
      <c r="GW7">
        <f t="shared" si="7"/>
        <v>92</v>
      </c>
      <c r="GX7">
        <f t="shared" si="7"/>
        <v>61</v>
      </c>
      <c r="GY7">
        <f t="shared" si="8"/>
        <v>70</v>
      </c>
      <c r="GZ7">
        <f t="shared" si="8"/>
        <v>2</v>
      </c>
      <c r="HA7">
        <f t="shared" si="8"/>
        <v>0</v>
      </c>
      <c r="HB7">
        <f t="shared" si="8"/>
        <v>73</v>
      </c>
      <c r="HD7">
        <f>SUM(DJ7:HB7)</f>
        <v>1248</v>
      </c>
    </row>
    <row r="8" spans="1:212" ht="175.5">
      <c r="A8">
        <v>4</v>
      </c>
      <c r="B8" t="s">
        <v>4</v>
      </c>
      <c r="C8">
        <v>30</v>
      </c>
      <c r="D8">
        <v>20</v>
      </c>
      <c r="E8" s="2"/>
      <c r="F8" s="2"/>
      <c r="G8" s="2"/>
      <c r="H8" s="2"/>
      <c r="I8" s="2"/>
      <c r="Z8" t="s">
        <v>5</v>
      </c>
      <c r="AA8">
        <v>578</v>
      </c>
      <c r="AB8">
        <v>307</v>
      </c>
      <c r="AC8">
        <v>2</v>
      </c>
      <c r="AD8">
        <v>2</v>
      </c>
      <c r="AE8">
        <v>19601</v>
      </c>
      <c r="AG8">
        <v>35</v>
      </c>
      <c r="AI8">
        <v>1</v>
      </c>
      <c r="AK8" t="s">
        <v>6</v>
      </c>
      <c r="AM8">
        <v>27500</v>
      </c>
      <c r="AN8">
        <v>27500</v>
      </c>
      <c r="AO8">
        <v>27500</v>
      </c>
      <c r="AP8">
        <v>27500</v>
      </c>
      <c r="AQ8" t="s">
        <v>455</v>
      </c>
      <c r="AR8" s="1">
        <v>3</v>
      </c>
      <c r="AS8" t="s">
        <v>456</v>
      </c>
      <c r="AU8">
        <v>13</v>
      </c>
      <c r="AV8">
        <v>195</v>
      </c>
      <c r="AW8">
        <v>34</v>
      </c>
      <c r="AX8" s="2" t="s">
        <v>7</v>
      </c>
      <c r="AY8" s="2" t="s">
        <v>8</v>
      </c>
      <c r="AZ8" s="2">
        <v>2</v>
      </c>
      <c r="BA8" s="2" t="s">
        <v>9</v>
      </c>
      <c r="CJ8" t="s">
        <v>666</v>
      </c>
      <c r="CK8" s="2" t="s">
        <v>667</v>
      </c>
      <c r="CL8" s="2" t="s">
        <v>10</v>
      </c>
      <c r="CM8">
        <v>2</v>
      </c>
      <c r="CN8" s="2"/>
      <c r="CO8">
        <v>1</v>
      </c>
      <c r="CP8" s="2"/>
      <c r="CQ8">
        <v>1</v>
      </c>
      <c r="CR8">
        <v>2</v>
      </c>
      <c r="CS8" s="2"/>
      <c r="CT8" s="2" t="s">
        <v>11</v>
      </c>
      <c r="CU8" s="2" t="s">
        <v>12</v>
      </c>
      <c r="CV8" s="2" t="s">
        <v>13</v>
      </c>
      <c r="CW8" s="2" t="s">
        <v>14</v>
      </c>
      <c r="CX8" s="2" t="s">
        <v>15</v>
      </c>
      <c r="CY8" s="2"/>
      <c r="CZ8">
        <v>2</v>
      </c>
      <c r="DJ8">
        <f t="shared" si="0"/>
        <v>3</v>
      </c>
      <c r="DK8">
        <f t="shared" si="0"/>
        <v>2</v>
      </c>
      <c r="DL8">
        <f t="shared" si="0"/>
        <v>2</v>
      </c>
      <c r="DM8">
        <f t="shared" si="0"/>
        <v>0</v>
      </c>
      <c r="DN8">
        <f t="shared" si="0"/>
        <v>0</v>
      </c>
      <c r="DO8">
        <f t="shared" si="1"/>
        <v>0</v>
      </c>
      <c r="DP8">
        <f t="shared" si="1"/>
        <v>0</v>
      </c>
      <c r="DQ8">
        <f t="shared" si="1"/>
        <v>0</v>
      </c>
      <c r="DR8">
        <f t="shared" si="1"/>
        <v>0</v>
      </c>
      <c r="DS8">
        <f t="shared" si="1"/>
        <v>0</v>
      </c>
      <c r="DT8">
        <f t="shared" si="1"/>
        <v>0</v>
      </c>
      <c r="DU8">
        <f t="shared" si="1"/>
        <v>0</v>
      </c>
      <c r="DV8">
        <f t="shared" si="1"/>
        <v>0</v>
      </c>
      <c r="DW8">
        <f t="shared" si="1"/>
        <v>0</v>
      </c>
      <c r="DX8">
        <f t="shared" si="1"/>
        <v>0</v>
      </c>
      <c r="DY8">
        <f t="shared" si="1"/>
        <v>0</v>
      </c>
      <c r="DZ8">
        <f t="shared" si="1"/>
        <v>0</v>
      </c>
      <c r="EA8">
        <f t="shared" si="1"/>
        <v>0</v>
      </c>
      <c r="EB8">
        <f t="shared" si="1"/>
        <v>0</v>
      </c>
      <c r="EC8">
        <f t="shared" si="1"/>
        <v>0</v>
      </c>
      <c r="ED8">
        <f t="shared" si="1"/>
        <v>0</v>
      </c>
      <c r="EE8">
        <f t="shared" si="2"/>
        <v>8</v>
      </c>
      <c r="EF8">
        <f t="shared" si="2"/>
        <v>3</v>
      </c>
      <c r="EG8">
        <f t="shared" si="2"/>
        <v>3</v>
      </c>
      <c r="EH8">
        <f t="shared" si="2"/>
        <v>1</v>
      </c>
      <c r="EI8">
        <f t="shared" si="2"/>
        <v>1</v>
      </c>
      <c r="EJ8">
        <f t="shared" si="2"/>
        <v>5</v>
      </c>
      <c r="EK8">
        <f t="shared" si="2"/>
        <v>0</v>
      </c>
      <c r="EL8">
        <f t="shared" si="2"/>
        <v>2</v>
      </c>
      <c r="EM8">
        <f t="shared" si="2"/>
        <v>0</v>
      </c>
      <c r="EN8">
        <f t="shared" si="2"/>
        <v>1</v>
      </c>
      <c r="EO8">
        <f t="shared" si="2"/>
        <v>0</v>
      </c>
      <c r="EP8">
        <f t="shared" si="2"/>
        <v>15</v>
      </c>
      <c r="EQ8">
        <f t="shared" si="2"/>
        <v>0</v>
      </c>
      <c r="ER8">
        <f t="shared" si="2"/>
        <v>5</v>
      </c>
      <c r="ES8">
        <f t="shared" si="3"/>
        <v>4</v>
      </c>
      <c r="ET8">
        <f t="shared" si="4"/>
        <v>4</v>
      </c>
      <c r="EU8">
        <f t="shared" si="4"/>
        <v>0</v>
      </c>
      <c r="EV8">
        <f t="shared" si="4"/>
        <v>2</v>
      </c>
      <c r="EW8">
        <f t="shared" si="4"/>
        <v>3</v>
      </c>
      <c r="EX8">
        <f t="shared" si="4"/>
        <v>2</v>
      </c>
      <c r="EY8">
        <f t="shared" si="4"/>
        <v>14</v>
      </c>
      <c r="EZ8">
        <f t="shared" si="4"/>
        <v>26</v>
      </c>
      <c r="FA8">
        <f t="shared" si="4"/>
        <v>1</v>
      </c>
      <c r="FB8">
        <f t="shared" si="4"/>
        <v>103</v>
      </c>
      <c r="FC8">
        <f t="shared" si="4"/>
        <v>0</v>
      </c>
      <c r="FD8">
        <f t="shared" si="4"/>
        <v>0</v>
      </c>
      <c r="FE8">
        <f t="shared" si="4"/>
        <v>0</v>
      </c>
      <c r="FF8">
        <f t="shared" si="4"/>
        <v>0</v>
      </c>
      <c r="FG8">
        <f t="shared" si="4"/>
        <v>0</v>
      </c>
      <c r="FH8">
        <f t="shared" si="4"/>
        <v>0</v>
      </c>
      <c r="FI8">
        <f t="shared" si="4"/>
        <v>0</v>
      </c>
      <c r="FJ8">
        <f t="shared" si="5"/>
        <v>0</v>
      </c>
      <c r="FK8">
        <f t="shared" si="5"/>
        <v>0</v>
      </c>
      <c r="FL8">
        <f t="shared" si="5"/>
        <v>0</v>
      </c>
      <c r="FM8">
        <f t="shared" si="5"/>
        <v>0</v>
      </c>
      <c r="FN8">
        <f t="shared" si="5"/>
        <v>0</v>
      </c>
      <c r="FO8">
        <f t="shared" si="5"/>
        <v>0</v>
      </c>
      <c r="FP8">
        <f t="shared" si="5"/>
        <v>0</v>
      </c>
      <c r="FQ8">
        <f t="shared" si="5"/>
        <v>0</v>
      </c>
      <c r="FR8">
        <f t="shared" si="5"/>
        <v>0</v>
      </c>
      <c r="FS8">
        <f t="shared" si="6"/>
        <v>0</v>
      </c>
      <c r="FT8">
        <f t="shared" si="6"/>
        <v>0</v>
      </c>
      <c r="FU8">
        <f t="shared" si="6"/>
        <v>0</v>
      </c>
      <c r="FV8">
        <f t="shared" si="6"/>
        <v>0</v>
      </c>
      <c r="FW8">
        <f t="shared" si="6"/>
        <v>0</v>
      </c>
      <c r="FX8">
        <f t="shared" si="6"/>
        <v>0</v>
      </c>
      <c r="FY8">
        <f t="shared" si="6"/>
        <v>0</v>
      </c>
      <c r="FZ8">
        <f t="shared" si="6"/>
        <v>0</v>
      </c>
      <c r="GA8">
        <f t="shared" si="6"/>
        <v>0</v>
      </c>
      <c r="GB8">
        <f t="shared" si="6"/>
        <v>0</v>
      </c>
      <c r="GC8">
        <f t="shared" si="6"/>
        <v>0</v>
      </c>
      <c r="GD8">
        <f t="shared" si="6"/>
        <v>0</v>
      </c>
      <c r="GE8">
        <f t="shared" si="6"/>
        <v>0</v>
      </c>
      <c r="GF8">
        <f t="shared" si="6"/>
        <v>0</v>
      </c>
      <c r="GG8">
        <f t="shared" si="6"/>
        <v>0</v>
      </c>
      <c r="GH8">
        <f t="shared" si="6"/>
        <v>0</v>
      </c>
      <c r="GI8">
        <f t="shared" si="7"/>
        <v>0</v>
      </c>
      <c r="GJ8">
        <f t="shared" si="7"/>
        <v>1</v>
      </c>
      <c r="GK8">
        <f t="shared" si="7"/>
        <v>300</v>
      </c>
      <c r="GL8">
        <f t="shared" si="7"/>
        <v>76</v>
      </c>
      <c r="GM8">
        <f t="shared" si="7"/>
        <v>1</v>
      </c>
      <c r="GN8">
        <f t="shared" si="7"/>
        <v>0</v>
      </c>
      <c r="GO8">
        <f t="shared" si="7"/>
        <v>1</v>
      </c>
      <c r="GP8">
        <f t="shared" si="7"/>
        <v>0</v>
      </c>
      <c r="GQ8">
        <f t="shared" si="7"/>
        <v>1</v>
      </c>
      <c r="GR8">
        <f t="shared" si="7"/>
        <v>1</v>
      </c>
      <c r="GS8">
        <f t="shared" si="7"/>
        <v>0</v>
      </c>
      <c r="GT8">
        <f t="shared" si="7"/>
        <v>62</v>
      </c>
      <c r="GU8">
        <f t="shared" si="7"/>
        <v>198</v>
      </c>
      <c r="GV8">
        <f t="shared" si="7"/>
        <v>7</v>
      </c>
      <c r="GW8">
        <f t="shared" si="7"/>
        <v>50</v>
      </c>
      <c r="GX8">
        <f t="shared" si="7"/>
        <v>8</v>
      </c>
      <c r="GY8">
        <f t="shared" si="8"/>
        <v>0</v>
      </c>
      <c r="GZ8">
        <f t="shared" si="8"/>
        <v>1</v>
      </c>
      <c r="HA8">
        <f t="shared" si="8"/>
        <v>0</v>
      </c>
      <c r="HB8">
        <f t="shared" si="8"/>
        <v>0</v>
      </c>
      <c r="HD8">
        <f>SUM(DJ8:HB8)</f>
        <v>917</v>
      </c>
    </row>
    <row r="9" spans="1:212" ht="54">
      <c r="A9">
        <v>5</v>
      </c>
      <c r="B9" t="s">
        <v>16</v>
      </c>
      <c r="C9">
        <v>5</v>
      </c>
      <c r="D9">
        <v>4</v>
      </c>
      <c r="E9" s="2" t="s">
        <v>17</v>
      </c>
      <c r="F9" s="2" t="s">
        <v>18</v>
      </c>
      <c r="G9" s="2">
        <v>6</v>
      </c>
      <c r="H9" s="2">
        <v>6</v>
      </c>
      <c r="I9" s="2">
        <v>3</v>
      </c>
      <c r="J9" t="s">
        <v>401</v>
      </c>
      <c r="K9">
        <v>7</v>
      </c>
      <c r="L9" t="s">
        <v>404</v>
      </c>
      <c r="M9">
        <v>2</v>
      </c>
      <c r="N9" t="s">
        <v>19</v>
      </c>
      <c r="O9">
        <v>1</v>
      </c>
      <c r="Z9" t="s">
        <v>20</v>
      </c>
      <c r="AA9">
        <v>116</v>
      </c>
      <c r="AC9">
        <v>2</v>
      </c>
      <c r="AD9">
        <v>2</v>
      </c>
      <c r="AE9">
        <v>3337</v>
      </c>
      <c r="AF9">
        <v>1730</v>
      </c>
      <c r="AG9">
        <v>29</v>
      </c>
      <c r="AH9">
        <v>20</v>
      </c>
      <c r="AI9">
        <v>1.5</v>
      </c>
      <c r="AJ9">
        <v>3</v>
      </c>
      <c r="AK9" t="s">
        <v>21</v>
      </c>
      <c r="AL9" t="s">
        <v>455</v>
      </c>
      <c r="AM9">
        <v>27500</v>
      </c>
      <c r="AN9">
        <v>27500</v>
      </c>
      <c r="AO9">
        <v>27500</v>
      </c>
      <c r="AP9">
        <v>27500</v>
      </c>
      <c r="AQ9" t="s">
        <v>455</v>
      </c>
      <c r="AR9" s="1">
        <v>3</v>
      </c>
      <c r="AS9" t="s">
        <v>456</v>
      </c>
      <c r="AT9" s="2" t="s">
        <v>22</v>
      </c>
      <c r="AU9">
        <v>14</v>
      </c>
      <c r="AV9">
        <v>130</v>
      </c>
      <c r="AW9">
        <v>42</v>
      </c>
      <c r="AX9" s="2" t="s">
        <v>23</v>
      </c>
      <c r="AY9" s="2" t="s">
        <v>24</v>
      </c>
      <c r="AZ9" s="2">
        <v>2</v>
      </c>
      <c r="BA9" s="2" t="s">
        <v>25</v>
      </c>
      <c r="CJ9">
        <v>4</v>
      </c>
      <c r="CK9" s="2" t="s">
        <v>26</v>
      </c>
      <c r="CL9" t="s">
        <v>27</v>
      </c>
      <c r="CM9">
        <v>2</v>
      </c>
      <c r="CN9" s="2" t="s">
        <v>28</v>
      </c>
      <c r="CO9">
        <v>3</v>
      </c>
      <c r="CP9" s="2" t="s">
        <v>29</v>
      </c>
      <c r="CQ9">
        <v>2</v>
      </c>
      <c r="CR9">
        <v>3</v>
      </c>
      <c r="CS9" s="2" t="s">
        <v>30</v>
      </c>
      <c r="CT9" s="2" t="s">
        <v>31</v>
      </c>
      <c r="CU9" s="2" t="s">
        <v>32</v>
      </c>
      <c r="CV9" s="2" t="s">
        <v>33</v>
      </c>
      <c r="CW9" s="2" t="s">
        <v>34</v>
      </c>
      <c r="CX9" s="2" t="s">
        <v>35</v>
      </c>
      <c r="CY9" s="2" t="s">
        <v>36</v>
      </c>
      <c r="CZ9">
        <v>123</v>
      </c>
      <c r="DB9" s="2" t="s">
        <v>37</v>
      </c>
      <c r="DJ9">
        <f t="shared" si="0"/>
        <v>4</v>
      </c>
      <c r="DK9">
        <f t="shared" si="0"/>
        <v>1</v>
      </c>
      <c r="DL9">
        <f t="shared" si="0"/>
        <v>1</v>
      </c>
      <c r="DM9">
        <f t="shared" si="0"/>
        <v>44</v>
      </c>
      <c r="DN9">
        <f t="shared" si="0"/>
        <v>11</v>
      </c>
      <c r="DO9">
        <f t="shared" si="1"/>
        <v>2</v>
      </c>
      <c r="DP9">
        <f t="shared" si="1"/>
        <v>1</v>
      </c>
      <c r="DQ9">
        <f t="shared" si="1"/>
        <v>4</v>
      </c>
      <c r="DR9">
        <f t="shared" si="1"/>
        <v>1</v>
      </c>
      <c r="DS9">
        <f t="shared" si="1"/>
        <v>3</v>
      </c>
      <c r="DT9">
        <f t="shared" si="1"/>
        <v>1</v>
      </c>
      <c r="DU9">
        <f t="shared" si="1"/>
        <v>0</v>
      </c>
      <c r="DV9">
        <f t="shared" si="1"/>
        <v>0</v>
      </c>
      <c r="DW9">
        <f t="shared" si="1"/>
        <v>0</v>
      </c>
      <c r="DX9">
        <f t="shared" si="1"/>
        <v>0</v>
      </c>
      <c r="DY9">
        <f t="shared" si="1"/>
        <v>0</v>
      </c>
      <c r="DZ9">
        <f t="shared" si="1"/>
        <v>0</v>
      </c>
      <c r="EA9">
        <f t="shared" si="1"/>
        <v>0</v>
      </c>
      <c r="EB9">
        <f t="shared" si="1"/>
        <v>0</v>
      </c>
      <c r="EC9">
        <f t="shared" si="1"/>
        <v>0</v>
      </c>
      <c r="ED9">
        <f t="shared" si="1"/>
        <v>0</v>
      </c>
      <c r="EE9">
        <f t="shared" si="2"/>
        <v>23</v>
      </c>
      <c r="EF9">
        <f t="shared" si="2"/>
        <v>3</v>
      </c>
      <c r="EG9">
        <f t="shared" si="2"/>
        <v>0</v>
      </c>
      <c r="EH9">
        <f t="shared" si="2"/>
        <v>1</v>
      </c>
      <c r="EI9">
        <f t="shared" si="2"/>
        <v>1</v>
      </c>
      <c r="EJ9">
        <f t="shared" si="2"/>
        <v>4</v>
      </c>
      <c r="EK9">
        <f t="shared" si="2"/>
        <v>4</v>
      </c>
      <c r="EL9">
        <f t="shared" si="2"/>
        <v>2</v>
      </c>
      <c r="EM9">
        <f t="shared" si="2"/>
        <v>2</v>
      </c>
      <c r="EN9">
        <f t="shared" si="2"/>
        <v>3</v>
      </c>
      <c r="EO9">
        <f t="shared" si="2"/>
        <v>1</v>
      </c>
      <c r="EP9">
        <f t="shared" si="2"/>
        <v>15</v>
      </c>
      <c r="EQ9">
        <f t="shared" si="2"/>
        <v>4</v>
      </c>
      <c r="ER9">
        <f t="shared" si="2"/>
        <v>5</v>
      </c>
      <c r="ES9">
        <f t="shared" si="3"/>
        <v>4</v>
      </c>
      <c r="ET9">
        <f t="shared" si="4"/>
        <v>4</v>
      </c>
      <c r="EU9">
        <f t="shared" si="4"/>
        <v>17</v>
      </c>
      <c r="EV9">
        <f t="shared" si="4"/>
        <v>2</v>
      </c>
      <c r="EW9">
        <f t="shared" si="4"/>
        <v>3</v>
      </c>
      <c r="EX9">
        <f t="shared" si="4"/>
        <v>2</v>
      </c>
      <c r="EY9">
        <f t="shared" si="4"/>
        <v>32</v>
      </c>
      <c r="EZ9">
        <f t="shared" si="4"/>
        <v>62</v>
      </c>
      <c r="FA9">
        <f t="shared" si="4"/>
        <v>1</v>
      </c>
      <c r="FB9">
        <f t="shared" si="4"/>
        <v>80</v>
      </c>
      <c r="FC9">
        <f t="shared" si="4"/>
        <v>0</v>
      </c>
      <c r="FD9">
        <f t="shared" si="4"/>
        <v>0</v>
      </c>
      <c r="FE9">
        <f t="shared" si="4"/>
        <v>0</v>
      </c>
      <c r="FF9">
        <f t="shared" si="4"/>
        <v>0</v>
      </c>
      <c r="FG9">
        <f t="shared" si="4"/>
        <v>0</v>
      </c>
      <c r="FH9">
        <f t="shared" si="4"/>
        <v>0</v>
      </c>
      <c r="FI9">
        <f t="shared" si="4"/>
        <v>0</v>
      </c>
      <c r="FJ9">
        <f t="shared" si="5"/>
        <v>0</v>
      </c>
      <c r="FK9">
        <f t="shared" si="5"/>
        <v>0</v>
      </c>
      <c r="FL9">
        <f t="shared" si="5"/>
        <v>0</v>
      </c>
      <c r="FM9">
        <f t="shared" si="5"/>
        <v>0</v>
      </c>
      <c r="FN9">
        <f t="shared" si="5"/>
        <v>0</v>
      </c>
      <c r="FO9">
        <f t="shared" si="5"/>
        <v>0</v>
      </c>
      <c r="FP9">
        <f t="shared" si="5"/>
        <v>0</v>
      </c>
      <c r="FQ9">
        <f t="shared" si="5"/>
        <v>0</v>
      </c>
      <c r="FR9">
        <f t="shared" si="5"/>
        <v>0</v>
      </c>
      <c r="FS9">
        <f t="shared" si="6"/>
        <v>0</v>
      </c>
      <c r="FT9">
        <f t="shared" si="6"/>
        <v>0</v>
      </c>
      <c r="FU9">
        <f t="shared" si="6"/>
        <v>0</v>
      </c>
      <c r="FV9">
        <f t="shared" si="6"/>
        <v>0</v>
      </c>
      <c r="FW9">
        <f t="shared" si="6"/>
        <v>0</v>
      </c>
      <c r="FX9">
        <f t="shared" si="6"/>
        <v>0</v>
      </c>
      <c r="FY9">
        <f t="shared" si="6"/>
        <v>0</v>
      </c>
      <c r="FZ9">
        <f t="shared" si="6"/>
        <v>0</v>
      </c>
      <c r="GA9">
        <f t="shared" si="6"/>
        <v>0</v>
      </c>
      <c r="GB9">
        <f t="shared" si="6"/>
        <v>0</v>
      </c>
      <c r="GC9">
        <f t="shared" si="6"/>
        <v>0</v>
      </c>
      <c r="GD9">
        <f t="shared" si="6"/>
        <v>0</v>
      </c>
      <c r="GE9">
        <f t="shared" si="6"/>
        <v>0</v>
      </c>
      <c r="GF9">
        <f t="shared" si="6"/>
        <v>0</v>
      </c>
      <c r="GG9">
        <f t="shared" si="6"/>
        <v>0</v>
      </c>
      <c r="GH9">
        <f t="shared" si="6"/>
        <v>0</v>
      </c>
      <c r="GI9">
        <f t="shared" si="7"/>
        <v>0</v>
      </c>
      <c r="GJ9">
        <f t="shared" si="7"/>
        <v>1</v>
      </c>
      <c r="GK9">
        <f t="shared" si="7"/>
        <v>86</v>
      </c>
      <c r="GL9">
        <f t="shared" si="7"/>
        <v>43</v>
      </c>
      <c r="GM9">
        <f t="shared" si="7"/>
        <v>1</v>
      </c>
      <c r="GN9">
        <f t="shared" si="7"/>
        <v>47</v>
      </c>
      <c r="GO9">
        <f t="shared" si="7"/>
        <v>1</v>
      </c>
      <c r="GP9">
        <f t="shared" si="7"/>
        <v>42</v>
      </c>
      <c r="GQ9">
        <f t="shared" si="7"/>
        <v>1</v>
      </c>
      <c r="GR9">
        <f t="shared" si="7"/>
        <v>1</v>
      </c>
      <c r="GS9">
        <f t="shared" si="7"/>
        <v>70</v>
      </c>
      <c r="GT9">
        <f t="shared" si="7"/>
        <v>55</v>
      </c>
      <c r="GU9">
        <f t="shared" si="7"/>
        <v>27</v>
      </c>
      <c r="GV9">
        <f t="shared" si="7"/>
        <v>30</v>
      </c>
      <c r="GW9">
        <f t="shared" si="7"/>
        <v>34</v>
      </c>
      <c r="GX9">
        <f t="shared" si="7"/>
        <v>52</v>
      </c>
      <c r="GY9">
        <f t="shared" si="8"/>
        <v>55</v>
      </c>
      <c r="GZ9">
        <f t="shared" si="8"/>
        <v>3</v>
      </c>
      <c r="HA9">
        <f t="shared" si="8"/>
        <v>0</v>
      </c>
      <c r="HB9">
        <f t="shared" si="8"/>
        <v>77</v>
      </c>
      <c r="HD9">
        <f>SUM(DJ9:HB9)</f>
        <v>974</v>
      </c>
    </row>
    <row r="10" spans="1:212" ht="54">
      <c r="A10">
        <v>6</v>
      </c>
      <c r="B10" t="s">
        <v>38</v>
      </c>
      <c r="C10">
        <v>20</v>
      </c>
      <c r="D10">
        <v>10</v>
      </c>
      <c r="E10" s="2" t="s">
        <v>39</v>
      </c>
      <c r="F10" s="2" t="s">
        <v>40</v>
      </c>
      <c r="G10" s="2">
        <v>5</v>
      </c>
      <c r="H10" s="2"/>
      <c r="I10" s="2"/>
      <c r="J10" t="s">
        <v>401</v>
      </c>
      <c r="K10">
        <v>13</v>
      </c>
      <c r="L10" t="s">
        <v>403</v>
      </c>
      <c r="M10">
        <v>6</v>
      </c>
      <c r="N10" t="s">
        <v>41</v>
      </c>
      <c r="O10">
        <v>1</v>
      </c>
      <c r="Z10" t="s">
        <v>42</v>
      </c>
      <c r="AA10">
        <v>450</v>
      </c>
      <c r="AB10">
        <v>268</v>
      </c>
      <c r="AC10">
        <v>2</v>
      </c>
      <c r="AD10">
        <v>2</v>
      </c>
      <c r="AE10">
        <v>14034</v>
      </c>
      <c r="AF10">
        <v>6839</v>
      </c>
      <c r="AG10">
        <v>30</v>
      </c>
      <c r="AH10">
        <v>25</v>
      </c>
      <c r="AI10">
        <v>0.5</v>
      </c>
      <c r="AJ10">
        <v>1</v>
      </c>
      <c r="AK10" t="s">
        <v>646</v>
      </c>
      <c r="AL10" t="s">
        <v>43</v>
      </c>
      <c r="AM10">
        <v>16700</v>
      </c>
      <c r="AN10">
        <v>16700</v>
      </c>
      <c r="AO10">
        <v>18000</v>
      </c>
      <c r="AP10">
        <v>18000</v>
      </c>
      <c r="AQ10">
        <v>18000</v>
      </c>
      <c r="AR10" s="1">
        <v>2</v>
      </c>
      <c r="AT10" s="2" t="s">
        <v>44</v>
      </c>
      <c r="AU10">
        <v>8</v>
      </c>
      <c r="AV10">
        <v>146</v>
      </c>
      <c r="AW10">
        <v>49</v>
      </c>
      <c r="AX10" s="2" t="s">
        <v>45</v>
      </c>
      <c r="AY10" s="2" t="s">
        <v>191</v>
      </c>
      <c r="AZ10" s="2">
        <v>2</v>
      </c>
      <c r="BA10" s="2" t="s">
        <v>46</v>
      </c>
      <c r="BS10">
        <v>77</v>
      </c>
      <c r="BT10">
        <v>46</v>
      </c>
      <c r="BU10">
        <v>305</v>
      </c>
      <c r="BV10">
        <v>4</v>
      </c>
      <c r="BW10">
        <v>11</v>
      </c>
      <c r="BX10">
        <v>15</v>
      </c>
      <c r="BY10">
        <v>4</v>
      </c>
      <c r="CA10">
        <v>20</v>
      </c>
      <c r="CH10">
        <v>68</v>
      </c>
      <c r="CI10" t="s">
        <v>47</v>
      </c>
      <c r="CJ10">
        <v>1</v>
      </c>
      <c r="CK10" s="2" t="s">
        <v>48</v>
      </c>
      <c r="CM10">
        <v>1</v>
      </c>
      <c r="CN10" s="2" t="s">
        <v>49</v>
      </c>
      <c r="CO10">
        <v>3</v>
      </c>
      <c r="CP10" s="2" t="s">
        <v>50</v>
      </c>
      <c r="CR10">
        <v>3</v>
      </c>
      <c r="CS10" s="2" t="s">
        <v>51</v>
      </c>
      <c r="CT10" s="2" t="s">
        <v>52</v>
      </c>
      <c r="CU10" s="2" t="s">
        <v>53</v>
      </c>
      <c r="CV10" s="2" t="s">
        <v>54</v>
      </c>
      <c r="CW10" s="2" t="s">
        <v>55</v>
      </c>
      <c r="CX10" s="2" t="s">
        <v>56</v>
      </c>
      <c r="CY10" s="2" t="s">
        <v>57</v>
      </c>
      <c r="CZ10">
        <v>12</v>
      </c>
      <c r="DJ10">
        <f t="shared" si="0"/>
        <v>3</v>
      </c>
      <c r="DK10">
        <f t="shared" si="0"/>
        <v>2</v>
      </c>
      <c r="DL10">
        <f t="shared" si="0"/>
        <v>2</v>
      </c>
      <c r="DM10">
        <f t="shared" si="0"/>
        <v>32</v>
      </c>
      <c r="DN10">
        <f t="shared" si="0"/>
        <v>62</v>
      </c>
      <c r="DO10">
        <f t="shared" si="1"/>
        <v>2</v>
      </c>
      <c r="DP10">
        <f t="shared" si="1"/>
        <v>2</v>
      </c>
      <c r="DQ10">
        <f t="shared" si="1"/>
        <v>2</v>
      </c>
      <c r="DR10">
        <f t="shared" si="1"/>
        <v>1</v>
      </c>
      <c r="DS10">
        <f t="shared" si="1"/>
        <v>4</v>
      </c>
      <c r="DT10">
        <f t="shared" si="1"/>
        <v>1</v>
      </c>
      <c r="DU10">
        <f t="shared" si="1"/>
        <v>0</v>
      </c>
      <c r="DV10">
        <f t="shared" si="1"/>
        <v>0</v>
      </c>
      <c r="DW10">
        <f t="shared" si="1"/>
        <v>0</v>
      </c>
      <c r="DX10">
        <f t="shared" si="1"/>
        <v>0</v>
      </c>
      <c r="DY10">
        <f t="shared" si="1"/>
        <v>0</v>
      </c>
      <c r="DZ10">
        <f t="shared" si="1"/>
        <v>0</v>
      </c>
      <c r="EA10">
        <f t="shared" si="1"/>
        <v>0</v>
      </c>
      <c r="EB10">
        <f t="shared" si="1"/>
        <v>0</v>
      </c>
      <c r="EC10">
        <f t="shared" si="1"/>
        <v>0</v>
      </c>
      <c r="ED10">
        <f t="shared" si="1"/>
        <v>0</v>
      </c>
      <c r="EE10">
        <f t="shared" si="2"/>
        <v>14</v>
      </c>
      <c r="EF10">
        <f t="shared" si="2"/>
        <v>3</v>
      </c>
      <c r="EG10">
        <f t="shared" si="2"/>
        <v>3</v>
      </c>
      <c r="EH10">
        <f t="shared" si="2"/>
        <v>1</v>
      </c>
      <c r="EI10">
        <f t="shared" si="2"/>
        <v>1</v>
      </c>
      <c r="EJ10">
        <f t="shared" si="2"/>
        <v>5</v>
      </c>
      <c r="EK10">
        <f t="shared" si="2"/>
        <v>4</v>
      </c>
      <c r="EL10">
        <f t="shared" si="2"/>
        <v>2</v>
      </c>
      <c r="EM10">
        <f t="shared" si="2"/>
        <v>2</v>
      </c>
      <c r="EN10">
        <f t="shared" si="2"/>
        <v>3</v>
      </c>
      <c r="EO10">
        <f t="shared" si="2"/>
        <v>1</v>
      </c>
      <c r="EP10">
        <f t="shared" si="2"/>
        <v>11</v>
      </c>
      <c r="EQ10">
        <f t="shared" si="2"/>
        <v>4</v>
      </c>
      <c r="ER10">
        <f t="shared" si="2"/>
        <v>5</v>
      </c>
      <c r="ES10">
        <f t="shared" si="3"/>
        <v>5</v>
      </c>
      <c r="ET10">
        <f t="shared" si="4"/>
        <v>0</v>
      </c>
      <c r="EU10">
        <f t="shared" si="4"/>
        <v>92</v>
      </c>
      <c r="EV10">
        <f t="shared" si="4"/>
        <v>1</v>
      </c>
      <c r="EW10">
        <f t="shared" si="4"/>
        <v>3</v>
      </c>
      <c r="EX10">
        <f t="shared" si="4"/>
        <v>2</v>
      </c>
      <c r="EY10">
        <f t="shared" si="4"/>
        <v>58</v>
      </c>
      <c r="EZ10">
        <f t="shared" si="4"/>
        <v>94</v>
      </c>
      <c r="FA10">
        <f t="shared" si="4"/>
        <v>1</v>
      </c>
      <c r="FB10">
        <f t="shared" si="4"/>
        <v>19</v>
      </c>
      <c r="FC10">
        <f t="shared" si="4"/>
        <v>0</v>
      </c>
      <c r="FD10">
        <f t="shared" si="4"/>
        <v>0</v>
      </c>
      <c r="FE10">
        <f t="shared" si="4"/>
        <v>0</v>
      </c>
      <c r="FF10">
        <f t="shared" si="4"/>
        <v>0</v>
      </c>
      <c r="FG10">
        <f t="shared" si="4"/>
        <v>0</v>
      </c>
      <c r="FH10">
        <f t="shared" si="4"/>
        <v>0</v>
      </c>
      <c r="FI10">
        <f t="shared" si="4"/>
        <v>0</v>
      </c>
      <c r="FJ10">
        <f t="shared" si="5"/>
        <v>0</v>
      </c>
      <c r="FK10">
        <f t="shared" si="5"/>
        <v>0</v>
      </c>
      <c r="FL10">
        <f t="shared" si="5"/>
        <v>0</v>
      </c>
      <c r="FM10">
        <f t="shared" si="5"/>
        <v>0</v>
      </c>
      <c r="FN10">
        <f t="shared" si="5"/>
        <v>0</v>
      </c>
      <c r="FO10">
        <f t="shared" si="5"/>
        <v>0</v>
      </c>
      <c r="FP10">
        <f t="shared" si="5"/>
        <v>0</v>
      </c>
      <c r="FQ10">
        <f t="shared" si="5"/>
        <v>0</v>
      </c>
      <c r="FR10">
        <f t="shared" si="5"/>
        <v>0</v>
      </c>
      <c r="FS10">
        <f t="shared" si="6"/>
        <v>2</v>
      </c>
      <c r="FT10">
        <f t="shared" si="6"/>
        <v>2</v>
      </c>
      <c r="FU10">
        <f t="shared" si="6"/>
        <v>3</v>
      </c>
      <c r="FV10">
        <f t="shared" si="6"/>
        <v>1</v>
      </c>
      <c r="FW10">
        <f t="shared" si="6"/>
        <v>2</v>
      </c>
      <c r="FX10">
        <f t="shared" si="6"/>
        <v>2</v>
      </c>
      <c r="FY10">
        <f t="shared" si="6"/>
        <v>1</v>
      </c>
      <c r="FZ10">
        <f t="shared" si="6"/>
        <v>0</v>
      </c>
      <c r="GA10">
        <f t="shared" si="6"/>
        <v>2</v>
      </c>
      <c r="GB10">
        <f t="shared" si="6"/>
        <v>0</v>
      </c>
      <c r="GC10">
        <f t="shared" si="6"/>
        <v>0</v>
      </c>
      <c r="GD10">
        <f t="shared" si="6"/>
        <v>0</v>
      </c>
      <c r="GE10">
        <f t="shared" si="6"/>
        <v>0</v>
      </c>
      <c r="GF10">
        <f t="shared" si="6"/>
        <v>0</v>
      </c>
      <c r="GG10">
        <f t="shared" si="6"/>
        <v>0</v>
      </c>
      <c r="GH10">
        <f t="shared" si="6"/>
        <v>2</v>
      </c>
      <c r="GI10">
        <f t="shared" si="7"/>
        <v>15</v>
      </c>
      <c r="GJ10">
        <f t="shared" si="7"/>
        <v>1</v>
      </c>
      <c r="GK10">
        <f t="shared" si="7"/>
        <v>58</v>
      </c>
      <c r="GL10">
        <f t="shared" si="7"/>
        <v>0</v>
      </c>
      <c r="GM10">
        <f t="shared" si="7"/>
        <v>1</v>
      </c>
      <c r="GN10">
        <f t="shared" si="7"/>
        <v>56</v>
      </c>
      <c r="GO10">
        <f t="shared" si="7"/>
        <v>1</v>
      </c>
      <c r="GP10">
        <f t="shared" si="7"/>
        <v>45</v>
      </c>
      <c r="GQ10">
        <f t="shared" si="7"/>
        <v>0</v>
      </c>
      <c r="GR10">
        <f t="shared" si="7"/>
        <v>1</v>
      </c>
      <c r="GS10">
        <f t="shared" si="7"/>
        <v>33</v>
      </c>
      <c r="GT10">
        <f t="shared" si="7"/>
        <v>36</v>
      </c>
      <c r="GU10">
        <f t="shared" si="7"/>
        <v>30</v>
      </c>
      <c r="GV10">
        <f t="shared" si="7"/>
        <v>22</v>
      </c>
      <c r="GW10">
        <f t="shared" si="7"/>
        <v>40</v>
      </c>
      <c r="GX10">
        <f t="shared" si="7"/>
        <v>29</v>
      </c>
      <c r="GY10">
        <f t="shared" si="8"/>
        <v>11</v>
      </c>
      <c r="GZ10">
        <f t="shared" si="8"/>
        <v>2</v>
      </c>
      <c r="HA10">
        <f t="shared" si="8"/>
        <v>0</v>
      </c>
      <c r="HB10">
        <f t="shared" si="8"/>
        <v>0</v>
      </c>
      <c r="HD10">
        <f>SUM(DJ10:HB10)</f>
        <v>845</v>
      </c>
    </row>
    <row r="11" spans="1:212" ht="54">
      <c r="A11">
        <v>7</v>
      </c>
      <c r="B11" t="s">
        <v>58</v>
      </c>
      <c r="C11">
        <v>5</v>
      </c>
      <c r="D11">
        <v>4</v>
      </c>
      <c r="E11" s="2" t="s">
        <v>59</v>
      </c>
      <c r="F11" s="2"/>
      <c r="G11" s="2">
        <v>5</v>
      </c>
      <c r="H11" s="2"/>
      <c r="I11" s="2"/>
      <c r="J11" t="s">
        <v>401</v>
      </c>
      <c r="K11">
        <v>4</v>
      </c>
      <c r="L11" t="s">
        <v>19</v>
      </c>
      <c r="M11">
        <v>1</v>
      </c>
      <c r="Z11" t="s">
        <v>60</v>
      </c>
      <c r="AA11">
        <v>95</v>
      </c>
      <c r="AB11">
        <v>66</v>
      </c>
      <c r="AC11">
        <v>8</v>
      </c>
      <c r="AD11">
        <v>5.5</v>
      </c>
      <c r="AE11">
        <v>3237</v>
      </c>
      <c r="AF11">
        <v>1994</v>
      </c>
      <c r="AG11">
        <v>35.9</v>
      </c>
      <c r="AH11">
        <v>30.2</v>
      </c>
      <c r="AI11">
        <v>0.5</v>
      </c>
      <c r="AJ11">
        <v>1</v>
      </c>
      <c r="AK11" s="7" t="s">
        <v>647</v>
      </c>
      <c r="AL11" t="s">
        <v>43</v>
      </c>
      <c r="AM11">
        <v>25000</v>
      </c>
      <c r="AN11">
        <v>25000</v>
      </c>
      <c r="AR11"/>
      <c r="AS11" t="s">
        <v>456</v>
      </c>
      <c r="AT11" s="2" t="s">
        <v>61</v>
      </c>
      <c r="AU11">
        <v>28</v>
      </c>
      <c r="AV11">
        <v>96</v>
      </c>
      <c r="AX11" s="2" t="s">
        <v>62</v>
      </c>
      <c r="AY11" s="2" t="s">
        <v>63</v>
      </c>
      <c r="AZ11" s="2">
        <v>3</v>
      </c>
      <c r="BA11" s="2" t="s">
        <v>64</v>
      </c>
      <c r="CJ11">
        <v>3</v>
      </c>
      <c r="CK11" s="2" t="s">
        <v>65</v>
      </c>
      <c r="CM11">
        <v>1</v>
      </c>
      <c r="CN11" s="2" t="s">
        <v>66</v>
      </c>
      <c r="CO11">
        <v>3</v>
      </c>
      <c r="CP11" s="2" t="s">
        <v>67</v>
      </c>
      <c r="CR11">
        <v>1</v>
      </c>
      <c r="CS11" s="2"/>
      <c r="CT11" s="2" t="s">
        <v>68</v>
      </c>
      <c r="CU11" s="2" t="s">
        <v>69</v>
      </c>
      <c r="CV11" s="2" t="s">
        <v>70</v>
      </c>
      <c r="CW11" s="2" t="s">
        <v>71</v>
      </c>
      <c r="CX11" s="2" t="s">
        <v>72</v>
      </c>
      <c r="CY11" s="2" t="s">
        <v>73</v>
      </c>
      <c r="CZ11">
        <v>12</v>
      </c>
      <c r="DJ11">
        <f t="shared" si="0"/>
        <v>3</v>
      </c>
      <c r="DK11">
        <f t="shared" si="0"/>
        <v>1</v>
      </c>
      <c r="DL11">
        <f t="shared" si="0"/>
        <v>1</v>
      </c>
      <c r="DM11">
        <f t="shared" si="0"/>
        <v>38</v>
      </c>
      <c r="DN11">
        <f t="shared" si="0"/>
        <v>0</v>
      </c>
      <c r="DO11">
        <f t="shared" si="1"/>
        <v>2</v>
      </c>
      <c r="DP11">
        <f t="shared" si="1"/>
        <v>1</v>
      </c>
      <c r="DQ11">
        <f t="shared" si="1"/>
        <v>3</v>
      </c>
      <c r="DR11">
        <f t="shared" si="1"/>
        <v>1</v>
      </c>
      <c r="DS11">
        <f t="shared" si="1"/>
        <v>0</v>
      </c>
      <c r="DT11">
        <f t="shared" si="1"/>
        <v>0</v>
      </c>
      <c r="DU11">
        <f t="shared" si="1"/>
        <v>0</v>
      </c>
      <c r="DV11">
        <f t="shared" si="1"/>
        <v>0</v>
      </c>
      <c r="DW11">
        <f t="shared" si="1"/>
        <v>0</v>
      </c>
      <c r="DX11">
        <f t="shared" si="1"/>
        <v>0</v>
      </c>
      <c r="DY11">
        <f t="shared" si="1"/>
        <v>0</v>
      </c>
      <c r="DZ11">
        <f t="shared" si="1"/>
        <v>0</v>
      </c>
      <c r="EA11">
        <f t="shared" si="1"/>
        <v>0</v>
      </c>
      <c r="EB11">
        <f t="shared" si="1"/>
        <v>0</v>
      </c>
      <c r="EC11">
        <f t="shared" si="1"/>
        <v>0</v>
      </c>
      <c r="ED11">
        <f t="shared" si="1"/>
        <v>0</v>
      </c>
      <c r="EE11">
        <f t="shared" si="2"/>
        <v>12</v>
      </c>
      <c r="EF11">
        <f t="shared" si="2"/>
        <v>2</v>
      </c>
      <c r="EG11">
        <f t="shared" si="2"/>
        <v>2</v>
      </c>
      <c r="EH11">
        <f t="shared" si="2"/>
        <v>1</v>
      </c>
      <c r="EI11">
        <f t="shared" si="2"/>
        <v>3</v>
      </c>
      <c r="EJ11">
        <f t="shared" si="2"/>
        <v>4</v>
      </c>
      <c r="EK11">
        <f t="shared" si="2"/>
        <v>4</v>
      </c>
      <c r="EL11">
        <f t="shared" si="2"/>
        <v>4</v>
      </c>
      <c r="EM11">
        <f t="shared" si="2"/>
        <v>4</v>
      </c>
      <c r="EN11">
        <f t="shared" si="2"/>
        <v>3</v>
      </c>
      <c r="EO11">
        <f t="shared" si="2"/>
        <v>1</v>
      </c>
      <c r="EP11">
        <f t="shared" si="2"/>
        <v>15</v>
      </c>
      <c r="EQ11">
        <f t="shared" si="2"/>
        <v>4</v>
      </c>
      <c r="ER11">
        <f t="shared" si="2"/>
        <v>5</v>
      </c>
      <c r="ES11">
        <f t="shared" si="3"/>
        <v>0</v>
      </c>
      <c r="ET11">
        <f t="shared" si="4"/>
        <v>4</v>
      </c>
      <c r="EU11">
        <f t="shared" si="4"/>
        <v>7</v>
      </c>
      <c r="EV11">
        <f t="shared" si="4"/>
        <v>2</v>
      </c>
      <c r="EW11">
        <f t="shared" si="4"/>
        <v>2</v>
      </c>
      <c r="EX11">
        <f t="shared" si="4"/>
        <v>0</v>
      </c>
      <c r="EY11">
        <f t="shared" si="4"/>
        <v>9</v>
      </c>
      <c r="EZ11">
        <f t="shared" si="4"/>
        <v>80</v>
      </c>
      <c r="FA11">
        <f t="shared" si="4"/>
        <v>1</v>
      </c>
      <c r="FB11">
        <f t="shared" si="4"/>
        <v>19</v>
      </c>
      <c r="FC11">
        <f t="shared" si="4"/>
        <v>0</v>
      </c>
      <c r="FD11">
        <f t="shared" si="4"/>
        <v>0</v>
      </c>
      <c r="FE11">
        <f t="shared" si="4"/>
        <v>0</v>
      </c>
      <c r="FF11">
        <f t="shared" si="4"/>
        <v>0</v>
      </c>
      <c r="FG11">
        <f t="shared" si="4"/>
        <v>0</v>
      </c>
      <c r="FH11">
        <f t="shared" si="4"/>
        <v>0</v>
      </c>
      <c r="FI11">
        <f t="shared" si="4"/>
        <v>0</v>
      </c>
      <c r="FJ11">
        <f t="shared" si="5"/>
        <v>0</v>
      </c>
      <c r="FK11">
        <f t="shared" si="5"/>
        <v>0</v>
      </c>
      <c r="FL11">
        <f t="shared" si="5"/>
        <v>0</v>
      </c>
      <c r="FM11">
        <f t="shared" si="5"/>
        <v>0</v>
      </c>
      <c r="FN11">
        <f t="shared" si="5"/>
        <v>0</v>
      </c>
      <c r="FO11">
        <f t="shared" si="5"/>
        <v>0</v>
      </c>
      <c r="FP11">
        <f t="shared" si="5"/>
        <v>0</v>
      </c>
      <c r="FQ11">
        <f t="shared" si="5"/>
        <v>0</v>
      </c>
      <c r="FR11">
        <f t="shared" si="5"/>
        <v>0</v>
      </c>
      <c r="FS11">
        <f t="shared" si="6"/>
        <v>0</v>
      </c>
      <c r="FT11">
        <f t="shared" si="6"/>
        <v>0</v>
      </c>
      <c r="FU11">
        <f t="shared" si="6"/>
        <v>0</v>
      </c>
      <c r="FV11">
        <f t="shared" si="6"/>
        <v>0</v>
      </c>
      <c r="FW11">
        <f t="shared" si="6"/>
        <v>0</v>
      </c>
      <c r="FX11">
        <f t="shared" si="6"/>
        <v>0</v>
      </c>
      <c r="FY11">
        <f t="shared" si="6"/>
        <v>0</v>
      </c>
      <c r="FZ11">
        <f t="shared" si="6"/>
        <v>0</v>
      </c>
      <c r="GA11">
        <f t="shared" si="6"/>
        <v>0</v>
      </c>
      <c r="GB11">
        <f t="shared" si="6"/>
        <v>0</v>
      </c>
      <c r="GC11">
        <f t="shared" si="6"/>
        <v>0</v>
      </c>
      <c r="GD11">
        <f t="shared" si="6"/>
        <v>0</v>
      </c>
      <c r="GE11">
        <f t="shared" si="6"/>
        <v>0</v>
      </c>
      <c r="GF11">
        <f t="shared" si="6"/>
        <v>0</v>
      </c>
      <c r="GG11">
        <f t="shared" si="6"/>
        <v>0</v>
      </c>
      <c r="GH11">
        <f t="shared" si="6"/>
        <v>0</v>
      </c>
      <c r="GI11">
        <f t="shared" si="7"/>
        <v>0</v>
      </c>
      <c r="GJ11">
        <f t="shared" si="7"/>
        <v>1</v>
      </c>
      <c r="GK11">
        <f t="shared" si="7"/>
        <v>89</v>
      </c>
      <c r="GL11">
        <f t="shared" si="7"/>
        <v>0</v>
      </c>
      <c r="GM11">
        <f t="shared" si="7"/>
        <v>1</v>
      </c>
      <c r="GN11">
        <f t="shared" si="7"/>
        <v>40</v>
      </c>
      <c r="GO11">
        <f t="shared" si="7"/>
        <v>1</v>
      </c>
      <c r="GP11">
        <f t="shared" si="7"/>
        <v>54</v>
      </c>
      <c r="GQ11">
        <f t="shared" si="7"/>
        <v>0</v>
      </c>
      <c r="GR11">
        <f t="shared" si="7"/>
        <v>1</v>
      </c>
      <c r="GS11">
        <f t="shared" si="7"/>
        <v>0</v>
      </c>
      <c r="GT11">
        <f t="shared" si="7"/>
        <v>67</v>
      </c>
      <c r="GU11">
        <f t="shared" si="7"/>
        <v>36</v>
      </c>
      <c r="GV11">
        <f t="shared" si="7"/>
        <v>13</v>
      </c>
      <c r="GW11">
        <f t="shared" si="7"/>
        <v>14</v>
      </c>
      <c r="GX11">
        <f t="shared" si="7"/>
        <v>8</v>
      </c>
      <c r="GY11">
        <f t="shared" si="8"/>
        <v>8</v>
      </c>
      <c r="GZ11">
        <f t="shared" si="8"/>
        <v>2</v>
      </c>
      <c r="HA11">
        <f t="shared" si="8"/>
        <v>0</v>
      </c>
      <c r="HB11">
        <f t="shared" si="8"/>
        <v>0</v>
      </c>
      <c r="HD11">
        <f>SUM(DJ11:HB11)</f>
        <v>573</v>
      </c>
    </row>
    <row r="12" spans="1:212" ht="54">
      <c r="A12">
        <v>8</v>
      </c>
      <c r="B12" t="s">
        <v>74</v>
      </c>
      <c r="C12">
        <v>20</v>
      </c>
      <c r="D12">
        <v>12</v>
      </c>
      <c r="E12" s="2" t="s">
        <v>75</v>
      </c>
      <c r="F12" s="2"/>
      <c r="G12" s="2">
        <v>5</v>
      </c>
      <c r="H12" s="2"/>
      <c r="I12" s="2"/>
      <c r="J12" t="s">
        <v>401</v>
      </c>
      <c r="K12">
        <v>39</v>
      </c>
      <c r="L12" t="s">
        <v>404</v>
      </c>
      <c r="M12">
        <v>1</v>
      </c>
      <c r="Z12" t="s">
        <v>76</v>
      </c>
      <c r="AA12">
        <v>480</v>
      </c>
      <c r="AB12">
        <v>318</v>
      </c>
      <c r="AC12">
        <v>2</v>
      </c>
      <c r="AD12">
        <v>2</v>
      </c>
      <c r="AE12">
        <v>15680</v>
      </c>
      <c r="AF12">
        <v>11194</v>
      </c>
      <c r="AG12">
        <v>35</v>
      </c>
      <c r="AH12">
        <v>32</v>
      </c>
      <c r="AI12">
        <v>1</v>
      </c>
      <c r="AJ12">
        <v>1</v>
      </c>
      <c r="AK12" t="s">
        <v>648</v>
      </c>
      <c r="AL12" t="s">
        <v>43</v>
      </c>
      <c r="AM12">
        <v>27000</v>
      </c>
      <c r="AN12">
        <v>27000</v>
      </c>
      <c r="AO12">
        <v>27000</v>
      </c>
      <c r="AP12">
        <v>27000</v>
      </c>
      <c r="AQ12" t="s">
        <v>455</v>
      </c>
      <c r="AR12" s="1">
        <v>3</v>
      </c>
      <c r="AS12" t="s">
        <v>456</v>
      </c>
      <c r="AT12" s="2" t="s">
        <v>77</v>
      </c>
      <c r="AU12">
        <v>35.2</v>
      </c>
      <c r="AV12">
        <v>43.6</v>
      </c>
      <c r="AW12">
        <v>37</v>
      </c>
      <c r="AX12" s="2" t="s">
        <v>78</v>
      </c>
      <c r="AY12" s="2" t="s">
        <v>79</v>
      </c>
      <c r="AZ12" s="2">
        <v>2</v>
      </c>
      <c r="BA12" s="2"/>
      <c r="CJ12">
        <v>1</v>
      </c>
      <c r="CK12" s="2" t="s">
        <v>80</v>
      </c>
      <c r="CM12">
        <v>1</v>
      </c>
      <c r="CN12" s="2" t="s">
        <v>81</v>
      </c>
      <c r="CO12">
        <v>1</v>
      </c>
      <c r="CP12" s="2" t="s">
        <v>82</v>
      </c>
      <c r="CQ12">
        <v>2</v>
      </c>
      <c r="CR12">
        <v>3</v>
      </c>
      <c r="CS12" s="2"/>
      <c r="CT12" s="2" t="s">
        <v>83</v>
      </c>
      <c r="CU12" s="2" t="s">
        <v>84</v>
      </c>
      <c r="CV12" s="2" t="s">
        <v>85</v>
      </c>
      <c r="CW12" s="2" t="s">
        <v>86</v>
      </c>
      <c r="CX12" s="2" t="s">
        <v>87</v>
      </c>
      <c r="CY12" s="2" t="s">
        <v>88</v>
      </c>
      <c r="CZ12">
        <v>2</v>
      </c>
      <c r="DJ12">
        <f t="shared" si="0"/>
        <v>3</v>
      </c>
      <c r="DK12">
        <f t="shared" si="0"/>
        <v>2</v>
      </c>
      <c r="DL12">
        <f t="shared" si="0"/>
        <v>2</v>
      </c>
      <c r="DM12">
        <f t="shared" si="0"/>
        <v>46</v>
      </c>
      <c r="DN12">
        <f t="shared" si="0"/>
        <v>0</v>
      </c>
      <c r="DO12">
        <f t="shared" si="1"/>
        <v>2</v>
      </c>
      <c r="DP12">
        <f t="shared" si="1"/>
        <v>2</v>
      </c>
      <c r="DQ12">
        <f t="shared" si="1"/>
        <v>4</v>
      </c>
      <c r="DR12">
        <f t="shared" si="1"/>
        <v>1</v>
      </c>
      <c r="DS12">
        <f t="shared" si="1"/>
        <v>0</v>
      </c>
      <c r="DT12">
        <f t="shared" si="1"/>
        <v>0</v>
      </c>
      <c r="DU12">
        <f t="shared" si="1"/>
        <v>0</v>
      </c>
      <c r="DV12">
        <f t="shared" si="1"/>
        <v>0</v>
      </c>
      <c r="DW12">
        <f t="shared" si="1"/>
        <v>0</v>
      </c>
      <c r="DX12">
        <f t="shared" si="1"/>
        <v>0</v>
      </c>
      <c r="DY12">
        <f t="shared" si="1"/>
        <v>0</v>
      </c>
      <c r="DZ12">
        <f t="shared" si="1"/>
        <v>0</v>
      </c>
      <c r="EA12">
        <f t="shared" si="1"/>
        <v>0</v>
      </c>
      <c r="EB12">
        <f t="shared" si="1"/>
        <v>0</v>
      </c>
      <c r="EC12">
        <f t="shared" si="1"/>
        <v>0</v>
      </c>
      <c r="ED12">
        <f t="shared" si="1"/>
        <v>0</v>
      </c>
      <c r="EE12">
        <f t="shared" si="2"/>
        <v>7</v>
      </c>
      <c r="EF12">
        <f t="shared" si="2"/>
        <v>3</v>
      </c>
      <c r="EG12">
        <f t="shared" si="2"/>
        <v>3</v>
      </c>
      <c r="EH12">
        <f t="shared" si="2"/>
        <v>1</v>
      </c>
      <c r="EI12">
        <f t="shared" si="2"/>
        <v>1</v>
      </c>
      <c r="EJ12">
        <f t="shared" si="2"/>
        <v>5</v>
      </c>
      <c r="EK12">
        <f t="shared" si="2"/>
        <v>5</v>
      </c>
      <c r="EL12">
        <f t="shared" si="2"/>
        <v>2</v>
      </c>
      <c r="EM12">
        <f t="shared" si="2"/>
        <v>2</v>
      </c>
      <c r="EN12">
        <f t="shared" si="2"/>
        <v>1</v>
      </c>
      <c r="EO12">
        <f t="shared" si="2"/>
        <v>1</v>
      </c>
      <c r="EP12">
        <f t="shared" si="2"/>
        <v>11</v>
      </c>
      <c r="EQ12">
        <f t="shared" si="2"/>
        <v>4</v>
      </c>
      <c r="ER12">
        <f t="shared" si="2"/>
        <v>5</v>
      </c>
      <c r="ES12">
        <f t="shared" si="3"/>
        <v>4</v>
      </c>
      <c r="ET12">
        <f t="shared" si="4"/>
        <v>4</v>
      </c>
      <c r="EU12">
        <f t="shared" si="4"/>
        <v>36</v>
      </c>
      <c r="EV12">
        <f t="shared" si="4"/>
        <v>4</v>
      </c>
      <c r="EW12">
        <f t="shared" si="4"/>
        <v>4</v>
      </c>
      <c r="EX12">
        <f t="shared" si="4"/>
        <v>2</v>
      </c>
      <c r="EY12">
        <f t="shared" si="4"/>
        <v>18</v>
      </c>
      <c r="EZ12">
        <f t="shared" si="4"/>
        <v>57</v>
      </c>
      <c r="FA12">
        <f t="shared" si="4"/>
        <v>1</v>
      </c>
      <c r="FB12">
        <f t="shared" si="4"/>
        <v>0</v>
      </c>
      <c r="FC12">
        <f t="shared" si="4"/>
        <v>0</v>
      </c>
      <c r="FD12">
        <f t="shared" si="4"/>
        <v>0</v>
      </c>
      <c r="FE12">
        <f t="shared" si="4"/>
        <v>0</v>
      </c>
      <c r="FF12">
        <f t="shared" si="4"/>
        <v>0</v>
      </c>
      <c r="FG12">
        <f t="shared" si="4"/>
        <v>0</v>
      </c>
      <c r="FH12">
        <f t="shared" si="4"/>
        <v>0</v>
      </c>
      <c r="FI12">
        <f t="shared" si="4"/>
        <v>0</v>
      </c>
      <c r="FJ12">
        <f t="shared" si="5"/>
        <v>0</v>
      </c>
      <c r="FK12">
        <f t="shared" si="5"/>
        <v>0</v>
      </c>
      <c r="FL12">
        <f t="shared" si="5"/>
        <v>0</v>
      </c>
      <c r="FM12">
        <f t="shared" si="5"/>
        <v>0</v>
      </c>
      <c r="FN12">
        <f t="shared" si="5"/>
        <v>0</v>
      </c>
      <c r="FO12">
        <f t="shared" si="5"/>
        <v>0</v>
      </c>
      <c r="FP12">
        <f t="shared" si="5"/>
        <v>0</v>
      </c>
      <c r="FQ12">
        <f t="shared" si="5"/>
        <v>0</v>
      </c>
      <c r="FR12">
        <f t="shared" si="5"/>
        <v>0</v>
      </c>
      <c r="FS12">
        <f t="shared" si="6"/>
        <v>0</v>
      </c>
      <c r="FT12">
        <f t="shared" si="6"/>
        <v>0</v>
      </c>
      <c r="FU12">
        <f t="shared" si="6"/>
        <v>0</v>
      </c>
      <c r="FV12">
        <f t="shared" si="6"/>
        <v>0</v>
      </c>
      <c r="FW12">
        <f t="shared" si="6"/>
        <v>0</v>
      </c>
      <c r="FX12">
        <f t="shared" si="6"/>
        <v>0</v>
      </c>
      <c r="FY12">
        <f t="shared" si="6"/>
        <v>0</v>
      </c>
      <c r="FZ12">
        <f t="shared" si="6"/>
        <v>0</v>
      </c>
      <c r="GA12">
        <f t="shared" si="6"/>
        <v>0</v>
      </c>
      <c r="GB12">
        <f t="shared" si="6"/>
        <v>0</v>
      </c>
      <c r="GC12">
        <f t="shared" si="6"/>
        <v>0</v>
      </c>
      <c r="GD12">
        <f t="shared" si="6"/>
        <v>0</v>
      </c>
      <c r="GE12">
        <f t="shared" si="6"/>
        <v>0</v>
      </c>
      <c r="GF12">
        <f t="shared" si="6"/>
        <v>0</v>
      </c>
      <c r="GG12">
        <f t="shared" si="6"/>
        <v>0</v>
      </c>
      <c r="GH12">
        <f t="shared" si="6"/>
        <v>0</v>
      </c>
      <c r="GI12">
        <f t="shared" si="7"/>
        <v>0</v>
      </c>
      <c r="GJ12">
        <f t="shared" si="7"/>
        <v>1</v>
      </c>
      <c r="GK12">
        <f t="shared" si="7"/>
        <v>38</v>
      </c>
      <c r="GL12">
        <f t="shared" si="7"/>
        <v>0</v>
      </c>
      <c r="GM12">
        <f t="shared" si="7"/>
        <v>1</v>
      </c>
      <c r="GN12">
        <f t="shared" si="7"/>
        <v>43</v>
      </c>
      <c r="GO12">
        <f t="shared" si="7"/>
        <v>1</v>
      </c>
      <c r="GP12">
        <f t="shared" si="7"/>
        <v>71</v>
      </c>
      <c r="GQ12">
        <f t="shared" si="7"/>
        <v>1</v>
      </c>
      <c r="GR12">
        <f t="shared" si="7"/>
        <v>1</v>
      </c>
      <c r="GS12">
        <f t="shared" si="7"/>
        <v>0</v>
      </c>
      <c r="GT12">
        <f t="shared" si="7"/>
        <v>26</v>
      </c>
      <c r="GU12">
        <f t="shared" si="7"/>
        <v>37</v>
      </c>
      <c r="GV12">
        <f t="shared" si="7"/>
        <v>55</v>
      </c>
      <c r="GW12">
        <f t="shared" si="7"/>
        <v>34</v>
      </c>
      <c r="GX12">
        <f t="shared" si="7"/>
        <v>15</v>
      </c>
      <c r="GY12">
        <f t="shared" si="8"/>
        <v>12</v>
      </c>
      <c r="GZ12">
        <f t="shared" si="8"/>
        <v>1</v>
      </c>
      <c r="HA12">
        <f t="shared" si="8"/>
        <v>0</v>
      </c>
      <c r="HB12">
        <f t="shared" si="8"/>
        <v>0</v>
      </c>
      <c r="HD12">
        <f>SUM(DJ12:HB12)</f>
        <v>580</v>
      </c>
    </row>
    <row r="13" spans="1:212" ht="81">
      <c r="A13">
        <v>9</v>
      </c>
      <c r="B13" t="s">
        <v>89</v>
      </c>
      <c r="C13">
        <v>17</v>
      </c>
      <c r="D13">
        <v>10</v>
      </c>
      <c r="E13" s="2" t="s">
        <v>90</v>
      </c>
      <c r="F13" s="2" t="s">
        <v>91</v>
      </c>
      <c r="G13" s="2">
        <v>5</v>
      </c>
      <c r="H13" s="2">
        <v>5</v>
      </c>
      <c r="I13" s="2">
        <v>3</v>
      </c>
      <c r="Z13" t="s">
        <v>92</v>
      </c>
      <c r="AA13">
        <v>350</v>
      </c>
      <c r="AB13">
        <v>148</v>
      </c>
      <c r="AC13">
        <v>2</v>
      </c>
      <c r="AD13">
        <v>2</v>
      </c>
      <c r="AE13">
        <v>13500</v>
      </c>
      <c r="AF13">
        <v>5214</v>
      </c>
      <c r="AG13">
        <v>40</v>
      </c>
      <c r="AH13">
        <v>35</v>
      </c>
      <c r="AI13">
        <v>0.75</v>
      </c>
      <c r="AJ13">
        <v>1.5</v>
      </c>
      <c r="AK13" t="s">
        <v>93</v>
      </c>
      <c r="AL13" t="s">
        <v>94</v>
      </c>
      <c r="AM13">
        <v>27000</v>
      </c>
      <c r="AN13">
        <v>27000</v>
      </c>
      <c r="AR13"/>
      <c r="AS13" t="s">
        <v>456</v>
      </c>
      <c r="AT13" s="2" t="s">
        <v>190</v>
      </c>
      <c r="AU13">
        <v>14</v>
      </c>
      <c r="AV13">
        <v>99</v>
      </c>
      <c r="AW13">
        <v>35.4</v>
      </c>
      <c r="AX13" s="2" t="s">
        <v>95</v>
      </c>
      <c r="AY13" s="2" t="s">
        <v>96</v>
      </c>
      <c r="AZ13" s="2">
        <v>2</v>
      </c>
      <c r="BA13" s="2" t="s">
        <v>97</v>
      </c>
      <c r="CJ13">
        <v>1</v>
      </c>
      <c r="CK13" s="2" t="s">
        <v>98</v>
      </c>
      <c r="CL13" t="s">
        <v>99</v>
      </c>
      <c r="CM13">
        <v>2</v>
      </c>
      <c r="CN13" s="2" t="s">
        <v>100</v>
      </c>
      <c r="CO13">
        <v>2</v>
      </c>
      <c r="CP13" s="2"/>
      <c r="CQ13">
        <v>1</v>
      </c>
      <c r="CR13">
        <v>2</v>
      </c>
      <c r="CS13" s="2"/>
      <c r="CT13" s="2" t="s">
        <v>101</v>
      </c>
      <c r="CU13" s="2" t="s">
        <v>102</v>
      </c>
      <c r="CV13" s="2" t="s">
        <v>103</v>
      </c>
      <c r="CW13" s="2" t="s">
        <v>104</v>
      </c>
      <c r="CX13" s="2" t="s">
        <v>105</v>
      </c>
      <c r="CY13" s="2" t="s">
        <v>106</v>
      </c>
      <c r="CZ13">
        <v>134</v>
      </c>
      <c r="DJ13">
        <f t="shared" si="0"/>
        <v>2</v>
      </c>
      <c r="DK13">
        <f t="shared" si="0"/>
        <v>2</v>
      </c>
      <c r="DL13">
        <f t="shared" si="0"/>
        <v>2</v>
      </c>
      <c r="DM13">
        <f t="shared" si="0"/>
        <v>27</v>
      </c>
      <c r="DN13">
        <f t="shared" si="0"/>
        <v>4</v>
      </c>
      <c r="DO13">
        <f t="shared" si="1"/>
        <v>0</v>
      </c>
      <c r="DP13">
        <f t="shared" si="1"/>
        <v>0</v>
      </c>
      <c r="DQ13">
        <f t="shared" si="1"/>
        <v>0</v>
      </c>
      <c r="DR13">
        <f t="shared" si="1"/>
        <v>0</v>
      </c>
      <c r="DS13">
        <f t="shared" si="1"/>
        <v>0</v>
      </c>
      <c r="DT13">
        <f t="shared" si="1"/>
        <v>0</v>
      </c>
      <c r="DU13">
        <f t="shared" si="1"/>
        <v>0</v>
      </c>
      <c r="DV13">
        <f t="shared" si="1"/>
        <v>0</v>
      </c>
      <c r="DW13">
        <f t="shared" si="1"/>
        <v>0</v>
      </c>
      <c r="DX13">
        <f t="shared" si="1"/>
        <v>0</v>
      </c>
      <c r="DY13">
        <f t="shared" si="1"/>
        <v>0</v>
      </c>
      <c r="DZ13">
        <f t="shared" si="1"/>
        <v>0</v>
      </c>
      <c r="EA13">
        <f t="shared" si="1"/>
        <v>0</v>
      </c>
      <c r="EB13">
        <f t="shared" si="1"/>
        <v>0</v>
      </c>
      <c r="EC13">
        <f t="shared" si="1"/>
        <v>0</v>
      </c>
      <c r="ED13">
        <f t="shared" si="1"/>
        <v>0</v>
      </c>
      <c r="EE13">
        <f t="shared" si="2"/>
        <v>16</v>
      </c>
      <c r="EF13">
        <f t="shared" si="2"/>
        <v>3</v>
      </c>
      <c r="EG13">
        <f t="shared" si="2"/>
        <v>3</v>
      </c>
      <c r="EH13">
        <f t="shared" si="2"/>
        <v>1</v>
      </c>
      <c r="EI13">
        <f t="shared" si="2"/>
        <v>1</v>
      </c>
      <c r="EJ13">
        <f t="shared" si="2"/>
        <v>5</v>
      </c>
      <c r="EK13">
        <f t="shared" si="2"/>
        <v>4</v>
      </c>
      <c r="EL13">
        <f t="shared" si="2"/>
        <v>2</v>
      </c>
      <c r="EM13">
        <f t="shared" si="2"/>
        <v>2</v>
      </c>
      <c r="EN13">
        <f t="shared" si="2"/>
        <v>4</v>
      </c>
      <c r="EO13">
        <f t="shared" si="2"/>
        <v>3</v>
      </c>
      <c r="EP13">
        <f t="shared" si="2"/>
        <v>38</v>
      </c>
      <c r="EQ13">
        <f t="shared" si="2"/>
        <v>21</v>
      </c>
      <c r="ER13">
        <f t="shared" si="2"/>
        <v>5</v>
      </c>
      <c r="ES13">
        <f t="shared" si="3"/>
        <v>0</v>
      </c>
      <c r="ET13">
        <f t="shared" si="4"/>
        <v>4</v>
      </c>
      <c r="EU13">
        <f t="shared" si="4"/>
        <v>121</v>
      </c>
      <c r="EV13">
        <f t="shared" si="4"/>
        <v>2</v>
      </c>
      <c r="EW13">
        <f t="shared" si="4"/>
        <v>2</v>
      </c>
      <c r="EX13">
        <f t="shared" si="4"/>
        <v>4</v>
      </c>
      <c r="EY13">
        <f t="shared" si="4"/>
        <v>19</v>
      </c>
      <c r="EZ13">
        <f t="shared" si="4"/>
        <v>61</v>
      </c>
      <c r="FA13">
        <f t="shared" si="4"/>
        <v>1</v>
      </c>
      <c r="FB13">
        <f t="shared" si="4"/>
        <v>10</v>
      </c>
      <c r="FC13">
        <f t="shared" si="4"/>
        <v>0</v>
      </c>
      <c r="FD13">
        <f t="shared" si="4"/>
        <v>0</v>
      </c>
      <c r="FE13">
        <f t="shared" si="4"/>
        <v>0</v>
      </c>
      <c r="FF13">
        <f t="shared" si="4"/>
        <v>0</v>
      </c>
      <c r="FG13">
        <f t="shared" si="4"/>
        <v>0</v>
      </c>
      <c r="FH13">
        <f t="shared" si="4"/>
        <v>0</v>
      </c>
      <c r="FI13">
        <f t="shared" si="4"/>
        <v>0</v>
      </c>
      <c r="FJ13">
        <f t="shared" si="5"/>
        <v>0</v>
      </c>
      <c r="FK13">
        <f t="shared" si="5"/>
        <v>0</v>
      </c>
      <c r="FL13">
        <f t="shared" si="5"/>
        <v>0</v>
      </c>
      <c r="FM13">
        <f t="shared" si="5"/>
        <v>0</v>
      </c>
      <c r="FN13">
        <f t="shared" si="5"/>
        <v>0</v>
      </c>
      <c r="FO13">
        <f t="shared" si="5"/>
        <v>0</v>
      </c>
      <c r="FP13">
        <f t="shared" si="5"/>
        <v>0</v>
      </c>
      <c r="FQ13">
        <f t="shared" si="5"/>
        <v>0</v>
      </c>
      <c r="FR13">
        <f t="shared" si="5"/>
        <v>0</v>
      </c>
      <c r="FS13">
        <f t="shared" si="6"/>
        <v>0</v>
      </c>
      <c r="FT13">
        <f t="shared" si="6"/>
        <v>0</v>
      </c>
      <c r="FU13">
        <f t="shared" si="6"/>
        <v>0</v>
      </c>
      <c r="FV13">
        <f t="shared" si="6"/>
        <v>0</v>
      </c>
      <c r="FW13">
        <f t="shared" si="6"/>
        <v>0</v>
      </c>
      <c r="FX13">
        <f t="shared" si="6"/>
        <v>0</v>
      </c>
      <c r="FY13">
        <f t="shared" si="6"/>
        <v>0</v>
      </c>
      <c r="FZ13">
        <f t="shared" si="6"/>
        <v>0</v>
      </c>
      <c r="GA13">
        <f t="shared" si="6"/>
        <v>0</v>
      </c>
      <c r="GB13">
        <f t="shared" si="6"/>
        <v>0</v>
      </c>
      <c r="GC13">
        <f t="shared" si="6"/>
        <v>0</v>
      </c>
      <c r="GD13">
        <f t="shared" si="6"/>
        <v>0</v>
      </c>
      <c r="GE13">
        <f t="shared" si="6"/>
        <v>0</v>
      </c>
      <c r="GF13">
        <f t="shared" si="6"/>
        <v>0</v>
      </c>
      <c r="GG13">
        <f t="shared" si="6"/>
        <v>0</v>
      </c>
      <c r="GH13">
        <f t="shared" si="6"/>
        <v>0</v>
      </c>
      <c r="GI13">
        <f t="shared" si="7"/>
        <v>0</v>
      </c>
      <c r="GJ13">
        <f t="shared" si="7"/>
        <v>1</v>
      </c>
      <c r="GK13">
        <f t="shared" si="7"/>
        <v>26</v>
      </c>
      <c r="GL13">
        <f t="shared" si="7"/>
        <v>96</v>
      </c>
      <c r="GM13">
        <f t="shared" si="7"/>
        <v>1</v>
      </c>
      <c r="GN13">
        <f t="shared" si="7"/>
        <v>19</v>
      </c>
      <c r="GO13">
        <f t="shared" si="7"/>
        <v>1</v>
      </c>
      <c r="GP13">
        <f t="shared" si="7"/>
        <v>0</v>
      </c>
      <c r="GQ13">
        <f t="shared" si="7"/>
        <v>1</v>
      </c>
      <c r="GR13">
        <f t="shared" si="7"/>
        <v>1</v>
      </c>
      <c r="GS13">
        <f t="shared" si="7"/>
        <v>0</v>
      </c>
      <c r="GT13">
        <f t="shared" si="7"/>
        <v>25</v>
      </c>
      <c r="GU13">
        <f t="shared" si="7"/>
        <v>83</v>
      </c>
      <c r="GV13">
        <f t="shared" si="7"/>
        <v>19</v>
      </c>
      <c r="GW13">
        <f t="shared" si="7"/>
        <v>7</v>
      </c>
      <c r="GX13">
        <f t="shared" si="7"/>
        <v>8</v>
      </c>
      <c r="GY13">
        <f t="shared" si="8"/>
        <v>58</v>
      </c>
      <c r="GZ13">
        <f t="shared" si="8"/>
        <v>3</v>
      </c>
      <c r="HA13">
        <f t="shared" si="8"/>
        <v>0</v>
      </c>
      <c r="HB13">
        <f t="shared" si="8"/>
        <v>0</v>
      </c>
      <c r="HD13">
        <f>SUM(DJ13:HB13)</f>
        <v>718</v>
      </c>
    </row>
    <row r="14" spans="1:212" ht="54">
      <c r="A14">
        <v>10</v>
      </c>
      <c r="B14" t="s">
        <v>107</v>
      </c>
      <c r="C14">
        <v>8</v>
      </c>
      <c r="D14">
        <v>4</v>
      </c>
      <c r="E14" s="2" t="s">
        <v>108</v>
      </c>
      <c r="F14" s="2"/>
      <c r="G14" s="2">
        <v>4.5</v>
      </c>
      <c r="H14" s="2"/>
      <c r="I14" s="2"/>
      <c r="J14" t="s">
        <v>401</v>
      </c>
      <c r="K14">
        <v>6</v>
      </c>
      <c r="L14" t="s">
        <v>404</v>
      </c>
      <c r="M14">
        <v>2</v>
      </c>
      <c r="Z14" t="s">
        <v>60</v>
      </c>
      <c r="AA14">
        <v>100</v>
      </c>
      <c r="AB14">
        <v>92</v>
      </c>
      <c r="AC14">
        <v>1</v>
      </c>
      <c r="AD14">
        <v>1.5</v>
      </c>
      <c r="AE14">
        <v>4596</v>
      </c>
      <c r="AF14">
        <v>4055</v>
      </c>
      <c r="AG14">
        <v>46</v>
      </c>
      <c r="AH14">
        <v>44</v>
      </c>
      <c r="AI14">
        <v>1</v>
      </c>
      <c r="AJ14">
        <v>1.5</v>
      </c>
      <c r="AK14" t="s">
        <v>109</v>
      </c>
      <c r="AL14" t="s">
        <v>43</v>
      </c>
      <c r="AM14">
        <v>24000</v>
      </c>
      <c r="AN14">
        <v>24000</v>
      </c>
      <c r="AO14">
        <v>27000</v>
      </c>
      <c r="AP14">
        <v>27000</v>
      </c>
      <c r="AQ14">
        <v>27000</v>
      </c>
      <c r="AR14" s="1">
        <v>2</v>
      </c>
      <c r="AS14" t="s">
        <v>456</v>
      </c>
      <c r="AT14" s="2" t="s">
        <v>110</v>
      </c>
      <c r="AU14">
        <v>20</v>
      </c>
      <c r="AV14">
        <v>60</v>
      </c>
      <c r="AW14">
        <v>40</v>
      </c>
      <c r="AX14" s="2" t="s">
        <v>111</v>
      </c>
      <c r="AY14" s="2" t="s">
        <v>112</v>
      </c>
      <c r="AZ14" s="2">
        <v>3</v>
      </c>
      <c r="BA14" s="2" t="s">
        <v>113</v>
      </c>
      <c r="CJ14">
        <v>2</v>
      </c>
      <c r="CK14" s="2" t="s">
        <v>114</v>
      </c>
      <c r="CL14" t="s">
        <v>115</v>
      </c>
      <c r="CM14">
        <v>2</v>
      </c>
      <c r="CN14" s="2" t="s">
        <v>116</v>
      </c>
      <c r="CO14">
        <v>2</v>
      </c>
      <c r="CP14" s="2" t="s">
        <v>117</v>
      </c>
      <c r="CQ14">
        <v>2</v>
      </c>
      <c r="CR14">
        <v>3</v>
      </c>
      <c r="CS14" s="2" t="s">
        <v>118</v>
      </c>
      <c r="CT14" s="2" t="s">
        <v>119</v>
      </c>
      <c r="CU14" s="2" t="s">
        <v>120</v>
      </c>
      <c r="CV14" s="2" t="s">
        <v>121</v>
      </c>
      <c r="CW14" s="2" t="s">
        <v>122</v>
      </c>
      <c r="CX14" s="2" t="s">
        <v>123</v>
      </c>
      <c r="CY14" s="2" t="s">
        <v>124</v>
      </c>
      <c r="CZ14">
        <v>12</v>
      </c>
      <c r="DJ14">
        <f t="shared" si="0"/>
        <v>4</v>
      </c>
      <c r="DK14">
        <f t="shared" si="0"/>
        <v>1</v>
      </c>
      <c r="DL14">
        <f t="shared" si="0"/>
        <v>1</v>
      </c>
      <c r="DM14">
        <f t="shared" si="0"/>
        <v>53</v>
      </c>
      <c r="DN14">
        <f t="shared" si="0"/>
        <v>0</v>
      </c>
      <c r="DO14">
        <f t="shared" si="1"/>
        <v>2</v>
      </c>
      <c r="DP14">
        <f t="shared" si="1"/>
        <v>1</v>
      </c>
      <c r="DQ14">
        <f t="shared" si="1"/>
        <v>4</v>
      </c>
      <c r="DR14">
        <f t="shared" si="1"/>
        <v>1</v>
      </c>
      <c r="DS14">
        <f t="shared" si="1"/>
        <v>0</v>
      </c>
      <c r="DT14">
        <f t="shared" si="1"/>
        <v>0</v>
      </c>
      <c r="DU14">
        <f t="shared" si="1"/>
        <v>0</v>
      </c>
      <c r="DV14">
        <f t="shared" si="1"/>
        <v>0</v>
      </c>
      <c r="DW14">
        <f t="shared" si="1"/>
        <v>0</v>
      </c>
      <c r="DX14">
        <f t="shared" si="1"/>
        <v>0</v>
      </c>
      <c r="DY14">
        <f t="shared" si="1"/>
        <v>0</v>
      </c>
      <c r="DZ14">
        <f t="shared" si="1"/>
        <v>0</v>
      </c>
      <c r="EA14">
        <f t="shared" si="1"/>
        <v>0</v>
      </c>
      <c r="EB14">
        <f t="shared" si="1"/>
        <v>0</v>
      </c>
      <c r="EC14">
        <f t="shared" si="1"/>
        <v>0</v>
      </c>
      <c r="ED14">
        <f t="shared" si="1"/>
        <v>0</v>
      </c>
      <c r="EE14">
        <f t="shared" si="2"/>
        <v>12</v>
      </c>
      <c r="EF14">
        <f t="shared" si="2"/>
        <v>3</v>
      </c>
      <c r="EG14">
        <f t="shared" si="2"/>
        <v>2</v>
      </c>
      <c r="EH14">
        <f t="shared" si="2"/>
        <v>1</v>
      </c>
      <c r="EI14">
        <f t="shared" si="2"/>
        <v>3</v>
      </c>
      <c r="EJ14">
        <f t="shared" si="2"/>
        <v>4</v>
      </c>
      <c r="EK14">
        <f t="shared" si="2"/>
        <v>4</v>
      </c>
      <c r="EL14">
        <f t="shared" si="2"/>
        <v>2</v>
      </c>
      <c r="EM14">
        <f t="shared" si="2"/>
        <v>2</v>
      </c>
      <c r="EN14">
        <f t="shared" si="2"/>
        <v>1</v>
      </c>
      <c r="EO14">
        <f t="shared" si="2"/>
        <v>3</v>
      </c>
      <c r="EP14">
        <f t="shared" si="2"/>
        <v>5</v>
      </c>
      <c r="EQ14">
        <f t="shared" si="2"/>
        <v>4</v>
      </c>
      <c r="ER14">
        <f t="shared" si="2"/>
        <v>5</v>
      </c>
      <c r="ES14">
        <f t="shared" si="3"/>
        <v>5</v>
      </c>
      <c r="ET14">
        <f t="shared" si="4"/>
        <v>4</v>
      </c>
      <c r="EU14">
        <f t="shared" si="4"/>
        <v>19</v>
      </c>
      <c r="EV14">
        <f t="shared" si="4"/>
        <v>2</v>
      </c>
      <c r="EW14">
        <f t="shared" si="4"/>
        <v>2</v>
      </c>
      <c r="EX14">
        <f t="shared" si="4"/>
        <v>2</v>
      </c>
      <c r="EY14">
        <f t="shared" si="4"/>
        <v>51</v>
      </c>
      <c r="EZ14">
        <f t="shared" si="4"/>
        <v>26</v>
      </c>
      <c r="FA14">
        <f t="shared" si="4"/>
        <v>1</v>
      </c>
      <c r="FB14">
        <f t="shared" si="4"/>
        <v>11</v>
      </c>
      <c r="FC14">
        <f t="shared" si="4"/>
        <v>0</v>
      </c>
      <c r="FD14">
        <f t="shared" si="4"/>
        <v>0</v>
      </c>
      <c r="FE14">
        <f t="shared" si="4"/>
        <v>0</v>
      </c>
      <c r="FF14">
        <f t="shared" si="4"/>
        <v>0</v>
      </c>
      <c r="FG14">
        <f t="shared" si="4"/>
        <v>0</v>
      </c>
      <c r="FH14">
        <f t="shared" si="4"/>
        <v>0</v>
      </c>
      <c r="FI14">
        <f t="shared" si="4"/>
        <v>0</v>
      </c>
      <c r="FJ14">
        <f t="shared" si="5"/>
        <v>0</v>
      </c>
      <c r="FK14">
        <f t="shared" si="5"/>
        <v>0</v>
      </c>
      <c r="FL14">
        <f t="shared" si="5"/>
        <v>0</v>
      </c>
      <c r="FM14">
        <f t="shared" si="5"/>
        <v>0</v>
      </c>
      <c r="FN14">
        <f t="shared" si="5"/>
        <v>0</v>
      </c>
      <c r="FO14">
        <f t="shared" si="5"/>
        <v>0</v>
      </c>
      <c r="FP14">
        <f t="shared" si="5"/>
        <v>0</v>
      </c>
      <c r="FQ14">
        <f t="shared" si="5"/>
        <v>0</v>
      </c>
      <c r="FR14">
        <f t="shared" si="5"/>
        <v>0</v>
      </c>
      <c r="FS14">
        <f t="shared" si="6"/>
        <v>0</v>
      </c>
      <c r="FT14">
        <f t="shared" si="6"/>
        <v>0</v>
      </c>
      <c r="FU14">
        <f t="shared" si="6"/>
        <v>0</v>
      </c>
      <c r="FV14">
        <f t="shared" si="6"/>
        <v>0</v>
      </c>
      <c r="FW14">
        <f t="shared" si="6"/>
        <v>0</v>
      </c>
      <c r="FX14">
        <f t="shared" si="6"/>
        <v>0</v>
      </c>
      <c r="FY14">
        <f t="shared" si="6"/>
        <v>0</v>
      </c>
      <c r="FZ14">
        <f t="shared" si="6"/>
        <v>0</v>
      </c>
      <c r="GA14">
        <f t="shared" si="6"/>
        <v>0</v>
      </c>
      <c r="GB14">
        <f t="shared" si="6"/>
        <v>0</v>
      </c>
      <c r="GC14">
        <f t="shared" si="6"/>
        <v>0</v>
      </c>
      <c r="GD14">
        <f t="shared" si="6"/>
        <v>0</v>
      </c>
      <c r="GE14">
        <f t="shared" si="6"/>
        <v>0</v>
      </c>
      <c r="GF14">
        <f t="shared" si="6"/>
        <v>0</v>
      </c>
      <c r="GG14">
        <f t="shared" si="6"/>
        <v>0</v>
      </c>
      <c r="GH14">
        <f t="shared" si="6"/>
        <v>0</v>
      </c>
      <c r="GI14">
        <f t="shared" si="7"/>
        <v>0</v>
      </c>
      <c r="GJ14">
        <f t="shared" si="7"/>
        <v>1</v>
      </c>
      <c r="GK14">
        <f t="shared" si="7"/>
        <v>55</v>
      </c>
      <c r="GL14">
        <f t="shared" si="7"/>
        <v>4</v>
      </c>
      <c r="GM14">
        <f t="shared" si="7"/>
        <v>1</v>
      </c>
      <c r="GN14">
        <f t="shared" si="7"/>
        <v>60</v>
      </c>
      <c r="GO14">
        <f t="shared" si="7"/>
        <v>1</v>
      </c>
      <c r="GP14">
        <f t="shared" si="7"/>
        <v>30</v>
      </c>
      <c r="GQ14">
        <f t="shared" si="7"/>
        <v>1</v>
      </c>
      <c r="GR14">
        <f t="shared" si="7"/>
        <v>1</v>
      </c>
      <c r="GS14">
        <f t="shared" si="7"/>
        <v>38</v>
      </c>
      <c r="GT14">
        <f t="shared" si="7"/>
        <v>50</v>
      </c>
      <c r="GU14">
        <f t="shared" si="7"/>
        <v>42</v>
      </c>
      <c r="GV14">
        <f t="shared" si="7"/>
        <v>5</v>
      </c>
      <c r="GW14">
        <f t="shared" si="7"/>
        <v>20</v>
      </c>
      <c r="GX14">
        <f t="shared" si="7"/>
        <v>6</v>
      </c>
      <c r="GY14">
        <f t="shared" si="8"/>
        <v>12</v>
      </c>
      <c r="GZ14">
        <f t="shared" si="8"/>
        <v>2</v>
      </c>
      <c r="HA14">
        <f t="shared" si="8"/>
        <v>0</v>
      </c>
      <c r="HB14">
        <f t="shared" si="8"/>
        <v>0</v>
      </c>
      <c r="HD14">
        <f>SUM(DJ14:HB14)</f>
        <v>570</v>
      </c>
    </row>
    <row r="15" spans="1:212" ht="67.5">
      <c r="A15">
        <v>11</v>
      </c>
      <c r="B15" t="s">
        <v>125</v>
      </c>
      <c r="C15">
        <v>6</v>
      </c>
      <c r="D15">
        <v>6</v>
      </c>
      <c r="E15" s="2" t="s">
        <v>126</v>
      </c>
      <c r="F15" s="2"/>
      <c r="G15" s="2">
        <v>4.5</v>
      </c>
      <c r="H15" s="2"/>
      <c r="I15" s="2"/>
      <c r="J15" t="s">
        <v>401</v>
      </c>
      <c r="K15">
        <v>4</v>
      </c>
      <c r="L15" t="s">
        <v>409</v>
      </c>
      <c r="M15">
        <v>1</v>
      </c>
      <c r="N15" t="s">
        <v>19</v>
      </c>
      <c r="O15">
        <v>1</v>
      </c>
      <c r="P15" t="s">
        <v>127</v>
      </c>
      <c r="Q15">
        <v>3</v>
      </c>
      <c r="Z15" t="s">
        <v>60</v>
      </c>
      <c r="AA15">
        <v>160</v>
      </c>
      <c r="AB15">
        <v>128</v>
      </c>
      <c r="AC15">
        <v>2.2</v>
      </c>
      <c r="AD15">
        <v>1.8</v>
      </c>
      <c r="AE15">
        <v>6400</v>
      </c>
      <c r="AF15">
        <v>4271</v>
      </c>
      <c r="AG15">
        <v>40</v>
      </c>
      <c r="AH15">
        <v>35</v>
      </c>
      <c r="AI15" s="8">
        <f>40/60</f>
        <v>0.6666666666666666</v>
      </c>
      <c r="AJ15" s="8">
        <f>40/60</f>
        <v>0.6666666666666666</v>
      </c>
      <c r="AK15" s="7" t="s">
        <v>649</v>
      </c>
      <c r="AL15" t="s">
        <v>43</v>
      </c>
      <c r="AM15">
        <v>24000</v>
      </c>
      <c r="AN15">
        <v>24000</v>
      </c>
      <c r="AR15"/>
      <c r="AS15" t="s">
        <v>456</v>
      </c>
      <c r="AT15" s="2" t="s">
        <v>128</v>
      </c>
      <c r="AU15">
        <v>25</v>
      </c>
      <c r="AV15">
        <v>50</v>
      </c>
      <c r="AW15">
        <v>40</v>
      </c>
      <c r="AX15" s="2" t="s">
        <v>129</v>
      </c>
      <c r="AY15" s="2" t="s">
        <v>130</v>
      </c>
      <c r="AZ15" s="2">
        <v>2</v>
      </c>
      <c r="BA15" s="2"/>
      <c r="CJ15" t="s">
        <v>645</v>
      </c>
      <c r="CK15" s="2" t="s">
        <v>131</v>
      </c>
      <c r="CL15" t="s">
        <v>132</v>
      </c>
      <c r="CM15">
        <v>1</v>
      </c>
      <c r="CN15" s="2" t="s">
        <v>133</v>
      </c>
      <c r="CO15">
        <v>1</v>
      </c>
      <c r="CP15" s="2"/>
      <c r="CR15">
        <v>3</v>
      </c>
      <c r="CS15" s="2"/>
      <c r="CT15" s="2"/>
      <c r="CU15" s="2"/>
      <c r="CV15" s="2" t="s">
        <v>134</v>
      </c>
      <c r="CW15" s="2" t="s">
        <v>135</v>
      </c>
      <c r="CX15" s="2" t="s">
        <v>136</v>
      </c>
      <c r="CY15" s="2"/>
      <c r="CZ15">
        <v>12</v>
      </c>
      <c r="DJ15">
        <f t="shared" si="0"/>
        <v>3</v>
      </c>
      <c r="DK15">
        <f t="shared" si="0"/>
        <v>1</v>
      </c>
      <c r="DL15">
        <f t="shared" si="0"/>
        <v>1</v>
      </c>
      <c r="DM15">
        <f t="shared" si="0"/>
        <v>71</v>
      </c>
      <c r="DN15">
        <f t="shared" si="0"/>
        <v>0</v>
      </c>
      <c r="DO15">
        <f t="shared" si="1"/>
        <v>2</v>
      </c>
      <c r="DP15">
        <f t="shared" si="1"/>
        <v>1</v>
      </c>
      <c r="DQ15">
        <f t="shared" si="1"/>
        <v>3</v>
      </c>
      <c r="DR15">
        <f t="shared" si="1"/>
        <v>1</v>
      </c>
      <c r="DS15">
        <f t="shared" si="1"/>
        <v>3</v>
      </c>
      <c r="DT15">
        <f t="shared" si="1"/>
        <v>1</v>
      </c>
      <c r="DU15">
        <f t="shared" si="1"/>
        <v>2</v>
      </c>
      <c r="DV15">
        <f t="shared" si="1"/>
        <v>1</v>
      </c>
      <c r="DW15">
        <f t="shared" si="1"/>
        <v>0</v>
      </c>
      <c r="DX15">
        <f t="shared" si="1"/>
        <v>0</v>
      </c>
      <c r="DY15">
        <f t="shared" si="1"/>
        <v>0</v>
      </c>
      <c r="DZ15">
        <f t="shared" si="1"/>
        <v>0</v>
      </c>
      <c r="EA15">
        <f t="shared" si="1"/>
        <v>0</v>
      </c>
      <c r="EB15">
        <f t="shared" si="1"/>
        <v>0</v>
      </c>
      <c r="EC15">
        <f t="shared" si="1"/>
        <v>0</v>
      </c>
      <c r="ED15">
        <f t="shared" si="1"/>
        <v>0</v>
      </c>
      <c r="EE15">
        <f t="shared" si="2"/>
        <v>12</v>
      </c>
      <c r="EF15">
        <f t="shared" si="2"/>
        <v>3</v>
      </c>
      <c r="EG15">
        <f t="shared" si="2"/>
        <v>3</v>
      </c>
      <c r="EH15">
        <f t="shared" si="2"/>
        <v>3</v>
      </c>
      <c r="EI15">
        <f t="shared" si="2"/>
        <v>3</v>
      </c>
      <c r="EJ15">
        <f t="shared" si="2"/>
        <v>4</v>
      </c>
      <c r="EK15">
        <f t="shared" si="2"/>
        <v>4</v>
      </c>
      <c r="EL15">
        <f t="shared" si="2"/>
        <v>2</v>
      </c>
      <c r="EM15">
        <f t="shared" si="2"/>
        <v>2</v>
      </c>
      <c r="EN15">
        <f t="shared" si="2"/>
        <v>17</v>
      </c>
      <c r="EO15">
        <f t="shared" si="2"/>
        <v>17</v>
      </c>
      <c r="EP15">
        <f t="shared" si="2"/>
        <v>20</v>
      </c>
      <c r="EQ15">
        <f t="shared" si="2"/>
        <v>4</v>
      </c>
      <c r="ER15">
        <f t="shared" si="2"/>
        <v>5</v>
      </c>
      <c r="ES15">
        <f t="shared" si="3"/>
        <v>0</v>
      </c>
      <c r="ET15">
        <f t="shared" si="4"/>
        <v>4</v>
      </c>
      <c r="EU15">
        <f t="shared" si="4"/>
        <v>8</v>
      </c>
      <c r="EV15">
        <f t="shared" si="4"/>
        <v>2</v>
      </c>
      <c r="EW15">
        <f t="shared" si="4"/>
        <v>2</v>
      </c>
      <c r="EX15">
        <f t="shared" si="4"/>
        <v>2</v>
      </c>
      <c r="EY15">
        <f t="shared" si="4"/>
        <v>10</v>
      </c>
      <c r="EZ15">
        <f t="shared" si="4"/>
        <v>17</v>
      </c>
      <c r="FA15">
        <f t="shared" si="4"/>
        <v>1</v>
      </c>
      <c r="FB15">
        <f t="shared" si="4"/>
        <v>0</v>
      </c>
      <c r="FC15">
        <f t="shared" si="4"/>
        <v>0</v>
      </c>
      <c r="FD15">
        <f t="shared" si="4"/>
        <v>0</v>
      </c>
      <c r="FE15">
        <f t="shared" si="4"/>
        <v>0</v>
      </c>
      <c r="FF15">
        <f t="shared" si="4"/>
        <v>0</v>
      </c>
      <c r="FG15">
        <f t="shared" si="4"/>
        <v>0</v>
      </c>
      <c r="FH15">
        <f t="shared" si="4"/>
        <v>0</v>
      </c>
      <c r="FI15">
        <f t="shared" si="4"/>
        <v>0</v>
      </c>
      <c r="FJ15">
        <f t="shared" si="5"/>
        <v>0</v>
      </c>
      <c r="FK15">
        <f t="shared" si="5"/>
        <v>0</v>
      </c>
      <c r="FL15">
        <f t="shared" si="5"/>
        <v>0</v>
      </c>
      <c r="FM15">
        <f t="shared" si="5"/>
        <v>0</v>
      </c>
      <c r="FN15">
        <f t="shared" si="5"/>
        <v>0</v>
      </c>
      <c r="FO15">
        <f t="shared" si="5"/>
        <v>0</v>
      </c>
      <c r="FP15">
        <f t="shared" si="5"/>
        <v>0</v>
      </c>
      <c r="FQ15">
        <f t="shared" si="5"/>
        <v>0</v>
      </c>
      <c r="FR15">
        <f t="shared" si="5"/>
        <v>0</v>
      </c>
      <c r="FS15">
        <f t="shared" si="6"/>
        <v>0</v>
      </c>
      <c r="FT15">
        <f t="shared" si="6"/>
        <v>0</v>
      </c>
      <c r="FU15">
        <f t="shared" si="6"/>
        <v>0</v>
      </c>
      <c r="FV15">
        <f t="shared" si="6"/>
        <v>0</v>
      </c>
      <c r="FW15">
        <f t="shared" si="6"/>
        <v>0</v>
      </c>
      <c r="FX15">
        <f t="shared" si="6"/>
        <v>0</v>
      </c>
      <c r="FY15">
        <f t="shared" si="6"/>
        <v>0</v>
      </c>
      <c r="FZ15">
        <f t="shared" si="6"/>
        <v>0</v>
      </c>
      <c r="GA15">
        <f t="shared" si="6"/>
        <v>0</v>
      </c>
      <c r="GB15">
        <f t="shared" si="6"/>
        <v>0</v>
      </c>
      <c r="GC15">
        <f t="shared" si="6"/>
        <v>0</v>
      </c>
      <c r="GD15">
        <f t="shared" si="6"/>
        <v>0</v>
      </c>
      <c r="GE15">
        <f t="shared" si="6"/>
        <v>0</v>
      </c>
      <c r="GF15">
        <f t="shared" si="6"/>
        <v>0</v>
      </c>
      <c r="GG15">
        <f t="shared" si="6"/>
        <v>0</v>
      </c>
      <c r="GH15">
        <f t="shared" si="6"/>
        <v>0</v>
      </c>
      <c r="GI15">
        <f t="shared" si="7"/>
        <v>0</v>
      </c>
      <c r="GJ15">
        <f t="shared" si="7"/>
        <v>1</v>
      </c>
      <c r="GK15">
        <f t="shared" si="7"/>
        <v>18</v>
      </c>
      <c r="GL15">
        <f t="shared" si="7"/>
        <v>12</v>
      </c>
      <c r="GM15">
        <f t="shared" si="7"/>
        <v>1</v>
      </c>
      <c r="GN15">
        <f t="shared" si="7"/>
        <v>14</v>
      </c>
      <c r="GO15">
        <f t="shared" si="7"/>
        <v>1</v>
      </c>
      <c r="GP15">
        <f t="shared" si="7"/>
        <v>0</v>
      </c>
      <c r="GQ15">
        <f t="shared" si="7"/>
        <v>0</v>
      </c>
      <c r="GR15">
        <f t="shared" si="7"/>
        <v>1</v>
      </c>
      <c r="GS15">
        <f t="shared" si="7"/>
        <v>0</v>
      </c>
      <c r="GT15">
        <f t="shared" si="7"/>
        <v>0</v>
      </c>
      <c r="GU15">
        <f t="shared" si="7"/>
        <v>0</v>
      </c>
      <c r="GV15">
        <f t="shared" si="7"/>
        <v>10</v>
      </c>
      <c r="GW15">
        <f t="shared" si="7"/>
        <v>6</v>
      </c>
      <c r="GX15">
        <f t="shared" si="7"/>
        <v>5</v>
      </c>
      <c r="GY15">
        <f t="shared" si="8"/>
        <v>0</v>
      </c>
      <c r="GZ15">
        <f t="shared" si="8"/>
        <v>2</v>
      </c>
      <c r="HA15">
        <f t="shared" si="8"/>
        <v>0</v>
      </c>
      <c r="HB15">
        <f t="shared" si="8"/>
        <v>0</v>
      </c>
      <c r="HD15">
        <f>SUM(DJ15:HB15)</f>
        <v>306</v>
      </c>
    </row>
    <row r="16" spans="1:212" ht="54">
      <c r="A16">
        <v>12</v>
      </c>
      <c r="B16" t="s">
        <v>137</v>
      </c>
      <c r="C16">
        <v>6</v>
      </c>
      <c r="D16">
        <v>4</v>
      </c>
      <c r="E16" s="2" t="s">
        <v>138</v>
      </c>
      <c r="F16" s="2" t="s">
        <v>139</v>
      </c>
      <c r="G16" s="2">
        <v>5</v>
      </c>
      <c r="H16" s="2">
        <v>5</v>
      </c>
      <c r="I16" s="2">
        <v>3</v>
      </c>
      <c r="J16" t="s">
        <v>401</v>
      </c>
      <c r="K16">
        <v>4</v>
      </c>
      <c r="L16" t="s">
        <v>19</v>
      </c>
      <c r="M16">
        <v>4</v>
      </c>
      <c r="N16" t="s">
        <v>404</v>
      </c>
      <c r="O16">
        <v>1</v>
      </c>
      <c r="Z16" t="s">
        <v>140</v>
      </c>
      <c r="AA16">
        <v>72</v>
      </c>
      <c r="AB16">
        <v>49</v>
      </c>
      <c r="AC16">
        <v>1</v>
      </c>
      <c r="AD16">
        <v>1</v>
      </c>
      <c r="AE16">
        <v>3240</v>
      </c>
      <c r="AF16">
        <v>2205</v>
      </c>
      <c r="AG16">
        <v>45</v>
      </c>
      <c r="AH16">
        <v>45</v>
      </c>
      <c r="AI16">
        <v>0.75</v>
      </c>
      <c r="AJ16">
        <v>1</v>
      </c>
      <c r="AL16" t="s">
        <v>43</v>
      </c>
      <c r="AQ16" t="s">
        <v>471</v>
      </c>
      <c r="AR16" s="1">
        <v>3</v>
      </c>
      <c r="AS16" t="s">
        <v>141</v>
      </c>
      <c r="AT16" s="2" t="s">
        <v>142</v>
      </c>
      <c r="AU16">
        <v>17</v>
      </c>
      <c r="AV16">
        <v>134</v>
      </c>
      <c r="AW16">
        <v>48</v>
      </c>
      <c r="AX16" s="2" t="s">
        <v>143</v>
      </c>
      <c r="AY16" s="2" t="s">
        <v>144</v>
      </c>
      <c r="AZ16" s="2">
        <v>2</v>
      </c>
      <c r="BA16" s="2"/>
      <c r="BB16">
        <v>1257</v>
      </c>
      <c r="BC16">
        <v>233</v>
      </c>
      <c r="BD16" s="2">
        <v>75</v>
      </c>
      <c r="BE16" s="2">
        <v>347</v>
      </c>
      <c r="BF16" s="2">
        <v>174</v>
      </c>
      <c r="BG16" s="2">
        <v>2</v>
      </c>
      <c r="BH16" s="2">
        <v>42</v>
      </c>
      <c r="BI16" s="2">
        <v>2</v>
      </c>
      <c r="BK16" s="2">
        <v>3</v>
      </c>
      <c r="BQ16">
        <v>68</v>
      </c>
      <c r="BR16">
        <v>1018</v>
      </c>
      <c r="CJ16">
        <v>1</v>
      </c>
      <c r="CK16" s="2" t="s">
        <v>145</v>
      </c>
      <c r="CM16">
        <v>2</v>
      </c>
      <c r="CN16" s="2"/>
      <c r="CO16">
        <v>1</v>
      </c>
      <c r="CP16" s="2"/>
      <c r="CR16">
        <v>1</v>
      </c>
      <c r="CS16" s="2"/>
      <c r="CT16" s="2" t="s">
        <v>146</v>
      </c>
      <c r="CU16" s="2" t="s">
        <v>147</v>
      </c>
      <c r="CV16" s="2" t="s">
        <v>148</v>
      </c>
      <c r="CW16" s="2" t="s">
        <v>149</v>
      </c>
      <c r="CX16" s="2" t="s">
        <v>150</v>
      </c>
      <c r="CY16" s="2" t="s">
        <v>151</v>
      </c>
      <c r="CZ16">
        <v>23</v>
      </c>
      <c r="DB16" s="2" t="s">
        <v>152</v>
      </c>
      <c r="DJ16">
        <f t="shared" si="0"/>
        <v>3</v>
      </c>
      <c r="DK16">
        <f t="shared" si="0"/>
        <v>1</v>
      </c>
      <c r="DL16">
        <f t="shared" si="0"/>
        <v>1</v>
      </c>
      <c r="DM16">
        <f t="shared" si="0"/>
        <v>58</v>
      </c>
      <c r="DN16">
        <f t="shared" si="0"/>
        <v>8</v>
      </c>
      <c r="DO16">
        <f t="shared" si="1"/>
        <v>2</v>
      </c>
      <c r="DP16">
        <f t="shared" si="1"/>
        <v>1</v>
      </c>
      <c r="DQ16">
        <f t="shared" si="1"/>
        <v>3</v>
      </c>
      <c r="DR16">
        <f t="shared" si="1"/>
        <v>1</v>
      </c>
      <c r="DS16">
        <f t="shared" si="1"/>
        <v>4</v>
      </c>
      <c r="DT16">
        <f t="shared" si="1"/>
        <v>1</v>
      </c>
      <c r="DU16">
        <f t="shared" si="1"/>
        <v>0</v>
      </c>
      <c r="DV16">
        <f t="shared" si="1"/>
        <v>0</v>
      </c>
      <c r="DW16">
        <f t="shared" si="1"/>
        <v>0</v>
      </c>
      <c r="DX16">
        <f t="shared" si="1"/>
        <v>0</v>
      </c>
      <c r="DY16">
        <f t="shared" si="1"/>
        <v>0</v>
      </c>
      <c r="DZ16">
        <f t="shared" si="1"/>
        <v>0</v>
      </c>
      <c r="EA16">
        <f t="shared" si="1"/>
        <v>0</v>
      </c>
      <c r="EB16">
        <f t="shared" si="1"/>
        <v>0</v>
      </c>
      <c r="EC16">
        <f t="shared" si="1"/>
        <v>0</v>
      </c>
      <c r="ED16">
        <f t="shared" si="1"/>
        <v>0</v>
      </c>
      <c r="EE16">
        <f t="shared" si="2"/>
        <v>20</v>
      </c>
      <c r="EF16">
        <f t="shared" si="2"/>
        <v>2</v>
      </c>
      <c r="EG16">
        <f t="shared" si="2"/>
        <v>2</v>
      </c>
      <c r="EH16">
        <f t="shared" si="2"/>
        <v>1</v>
      </c>
      <c r="EI16">
        <f t="shared" si="2"/>
        <v>1</v>
      </c>
      <c r="EJ16">
        <f t="shared" si="2"/>
        <v>4</v>
      </c>
      <c r="EK16">
        <f t="shared" si="2"/>
        <v>4</v>
      </c>
      <c r="EL16">
        <f t="shared" si="2"/>
        <v>2</v>
      </c>
      <c r="EM16">
        <f t="shared" si="2"/>
        <v>2</v>
      </c>
      <c r="EN16">
        <f t="shared" si="2"/>
        <v>4</v>
      </c>
      <c r="EO16">
        <f t="shared" si="2"/>
        <v>1</v>
      </c>
      <c r="EP16">
        <f t="shared" si="2"/>
        <v>0</v>
      </c>
      <c r="EQ16">
        <f t="shared" si="2"/>
        <v>4</v>
      </c>
      <c r="ER16">
        <f t="shared" si="2"/>
        <v>0</v>
      </c>
      <c r="ES16">
        <f t="shared" si="3"/>
        <v>5</v>
      </c>
      <c r="ET16">
        <f t="shared" si="4"/>
        <v>15</v>
      </c>
      <c r="EU16">
        <f t="shared" si="4"/>
        <v>50</v>
      </c>
      <c r="EV16">
        <f t="shared" si="4"/>
        <v>2</v>
      </c>
      <c r="EW16">
        <f t="shared" si="4"/>
        <v>3</v>
      </c>
      <c r="EX16">
        <f t="shared" si="4"/>
        <v>2</v>
      </c>
      <c r="EY16">
        <f t="shared" si="4"/>
        <v>15</v>
      </c>
      <c r="EZ16">
        <f t="shared" si="4"/>
        <v>66</v>
      </c>
      <c r="FA16">
        <f t="shared" si="4"/>
        <v>1</v>
      </c>
      <c r="FB16">
        <f t="shared" si="4"/>
        <v>0</v>
      </c>
      <c r="FC16">
        <f t="shared" si="4"/>
        <v>4</v>
      </c>
      <c r="FD16">
        <f t="shared" si="4"/>
        <v>3</v>
      </c>
      <c r="FE16">
        <f t="shared" si="4"/>
        <v>2</v>
      </c>
      <c r="FF16">
        <f t="shared" si="4"/>
        <v>3</v>
      </c>
      <c r="FG16">
        <f t="shared" si="4"/>
        <v>3</v>
      </c>
      <c r="FH16">
        <f t="shared" si="4"/>
        <v>1</v>
      </c>
      <c r="FI16">
        <f t="shared" si="4"/>
        <v>2</v>
      </c>
      <c r="FJ16">
        <f t="shared" si="5"/>
        <v>1</v>
      </c>
      <c r="FK16">
        <f t="shared" si="5"/>
        <v>0</v>
      </c>
      <c r="FL16">
        <f t="shared" si="5"/>
        <v>1</v>
      </c>
      <c r="FM16">
        <f t="shared" si="5"/>
        <v>0</v>
      </c>
      <c r="FN16">
        <f t="shared" si="5"/>
        <v>0</v>
      </c>
      <c r="FO16">
        <f t="shared" si="5"/>
        <v>0</v>
      </c>
      <c r="FP16">
        <f t="shared" si="5"/>
        <v>0</v>
      </c>
      <c r="FQ16">
        <f t="shared" si="5"/>
        <v>0</v>
      </c>
      <c r="FR16">
        <f t="shared" si="5"/>
        <v>2</v>
      </c>
      <c r="FS16">
        <f t="shared" si="6"/>
        <v>0</v>
      </c>
      <c r="FT16">
        <f t="shared" si="6"/>
        <v>0</v>
      </c>
      <c r="FU16">
        <f t="shared" si="6"/>
        <v>0</v>
      </c>
      <c r="FV16">
        <f t="shared" si="6"/>
        <v>0</v>
      </c>
      <c r="FW16">
        <f t="shared" si="6"/>
        <v>0</v>
      </c>
      <c r="FX16">
        <f t="shared" si="6"/>
        <v>0</v>
      </c>
      <c r="FY16">
        <f t="shared" si="6"/>
        <v>0</v>
      </c>
      <c r="FZ16">
        <f t="shared" si="6"/>
        <v>0</v>
      </c>
      <c r="GA16">
        <f t="shared" si="6"/>
        <v>0</v>
      </c>
      <c r="GB16">
        <f t="shared" si="6"/>
        <v>0</v>
      </c>
      <c r="GC16">
        <f t="shared" si="6"/>
        <v>0</v>
      </c>
      <c r="GD16">
        <f t="shared" si="6"/>
        <v>0</v>
      </c>
      <c r="GE16">
        <f t="shared" si="6"/>
        <v>0</v>
      </c>
      <c r="GF16">
        <f t="shared" si="6"/>
        <v>0</v>
      </c>
      <c r="GG16">
        <f t="shared" si="6"/>
        <v>0</v>
      </c>
      <c r="GH16">
        <f t="shared" si="6"/>
        <v>0</v>
      </c>
      <c r="GI16">
        <f t="shared" si="7"/>
        <v>0</v>
      </c>
      <c r="GJ16">
        <f t="shared" si="7"/>
        <v>1</v>
      </c>
      <c r="GK16">
        <f t="shared" si="7"/>
        <v>67</v>
      </c>
      <c r="GL16">
        <f t="shared" si="7"/>
        <v>0</v>
      </c>
      <c r="GM16">
        <f t="shared" si="7"/>
        <v>1</v>
      </c>
      <c r="GN16">
        <f t="shared" si="7"/>
        <v>0</v>
      </c>
      <c r="GO16">
        <f t="shared" si="7"/>
        <v>1</v>
      </c>
      <c r="GP16">
        <f t="shared" si="7"/>
        <v>0</v>
      </c>
      <c r="GQ16">
        <f t="shared" si="7"/>
        <v>0</v>
      </c>
      <c r="GR16">
        <f t="shared" si="7"/>
        <v>1</v>
      </c>
      <c r="GS16">
        <f t="shared" si="7"/>
        <v>0</v>
      </c>
      <c r="GT16">
        <f t="shared" si="7"/>
        <v>34</v>
      </c>
      <c r="GU16">
        <f t="shared" si="7"/>
        <v>42</v>
      </c>
      <c r="GV16">
        <f t="shared" si="7"/>
        <v>19</v>
      </c>
      <c r="GW16">
        <f t="shared" si="7"/>
        <v>34</v>
      </c>
      <c r="GX16">
        <f t="shared" si="7"/>
        <v>28</v>
      </c>
      <c r="GY16">
        <f t="shared" si="8"/>
        <v>25</v>
      </c>
      <c r="GZ16">
        <f t="shared" si="8"/>
        <v>2</v>
      </c>
      <c r="HA16">
        <f t="shared" si="8"/>
        <v>0</v>
      </c>
      <c r="HB16">
        <f t="shared" si="8"/>
        <v>48</v>
      </c>
      <c r="HD16">
        <f>SUM(DJ16:HB16)</f>
        <v>614</v>
      </c>
    </row>
    <row r="17" spans="1:212" ht="108">
      <c r="A17">
        <v>13</v>
      </c>
      <c r="B17" t="s">
        <v>153</v>
      </c>
      <c r="C17">
        <v>10</v>
      </c>
      <c r="D17">
        <v>8</v>
      </c>
      <c r="E17" s="2" t="s">
        <v>154</v>
      </c>
      <c r="F17" s="2" t="s">
        <v>155</v>
      </c>
      <c r="G17" s="2"/>
      <c r="H17" s="2"/>
      <c r="I17" s="2"/>
      <c r="J17" t="s">
        <v>156</v>
      </c>
      <c r="Z17" t="s">
        <v>157</v>
      </c>
      <c r="AA17">
        <v>220</v>
      </c>
      <c r="AB17">
        <v>179</v>
      </c>
      <c r="AC17">
        <v>2</v>
      </c>
      <c r="AD17">
        <v>2</v>
      </c>
      <c r="AE17">
        <v>6577</v>
      </c>
      <c r="AF17">
        <v>3215</v>
      </c>
      <c r="AG17">
        <v>30</v>
      </c>
      <c r="AH17">
        <v>18</v>
      </c>
      <c r="AI17">
        <f>70/60</f>
        <v>1.1666666666666667</v>
      </c>
      <c r="AJ17" s="7"/>
      <c r="AK17" s="7" t="s">
        <v>158</v>
      </c>
      <c r="AL17" t="s">
        <v>159</v>
      </c>
      <c r="AM17">
        <v>20000</v>
      </c>
      <c r="AN17">
        <v>18000</v>
      </c>
      <c r="AO17">
        <v>24000</v>
      </c>
      <c r="AP17">
        <v>20000</v>
      </c>
      <c r="AQ17" t="s">
        <v>160</v>
      </c>
      <c r="AR17" s="1">
        <v>2</v>
      </c>
      <c r="AS17" t="s">
        <v>161</v>
      </c>
      <c r="AT17" s="2" t="s">
        <v>162</v>
      </c>
      <c r="AU17">
        <v>17</v>
      </c>
      <c r="AV17">
        <v>190</v>
      </c>
      <c r="AW17">
        <v>40</v>
      </c>
      <c r="AX17" s="2" t="s">
        <v>163</v>
      </c>
      <c r="AY17" s="2" t="s">
        <v>164</v>
      </c>
      <c r="AZ17" s="2">
        <v>2</v>
      </c>
      <c r="BA17" s="2" t="s">
        <v>165</v>
      </c>
      <c r="CJ17">
        <v>1</v>
      </c>
      <c r="CK17" s="2" t="s">
        <v>166</v>
      </c>
      <c r="CL17" t="s">
        <v>167</v>
      </c>
      <c r="CM17">
        <v>1</v>
      </c>
      <c r="CN17" s="2" t="s">
        <v>168</v>
      </c>
      <c r="CO17">
        <v>3</v>
      </c>
      <c r="CP17" s="2" t="s">
        <v>169</v>
      </c>
      <c r="CQ17">
        <v>1</v>
      </c>
      <c r="CR17">
        <v>1</v>
      </c>
      <c r="CS17" s="2" t="s">
        <v>170</v>
      </c>
      <c r="CT17" s="2" t="s">
        <v>171</v>
      </c>
      <c r="CU17" s="2" t="s">
        <v>172</v>
      </c>
      <c r="CV17" s="2" t="s">
        <v>173</v>
      </c>
      <c r="CW17" s="2" t="s">
        <v>174</v>
      </c>
      <c r="CX17" s="2" t="s">
        <v>175</v>
      </c>
      <c r="CY17" s="2" t="s">
        <v>176</v>
      </c>
      <c r="CZ17">
        <v>1234</v>
      </c>
      <c r="DA17" s="2" t="s">
        <v>177</v>
      </c>
      <c r="DB17" s="2" t="s">
        <v>178</v>
      </c>
      <c r="DC17" s="2"/>
      <c r="DJ17">
        <f t="shared" si="0"/>
        <v>3</v>
      </c>
      <c r="DK17">
        <f t="shared" si="0"/>
        <v>2</v>
      </c>
      <c r="DL17">
        <f t="shared" si="0"/>
        <v>1</v>
      </c>
      <c r="DM17">
        <f t="shared" si="0"/>
        <v>41</v>
      </c>
      <c r="DN17">
        <f t="shared" si="0"/>
        <v>35</v>
      </c>
      <c r="DO17">
        <f t="shared" si="1"/>
        <v>7</v>
      </c>
      <c r="DP17">
        <f t="shared" si="1"/>
        <v>0</v>
      </c>
      <c r="DQ17">
        <f t="shared" si="1"/>
        <v>0</v>
      </c>
      <c r="DR17">
        <f t="shared" si="1"/>
        <v>0</v>
      </c>
      <c r="DS17">
        <f t="shared" si="1"/>
        <v>0</v>
      </c>
      <c r="DT17">
        <f t="shared" si="1"/>
        <v>0</v>
      </c>
      <c r="DU17">
        <f t="shared" si="1"/>
        <v>0</v>
      </c>
      <c r="DV17">
        <f t="shared" si="1"/>
        <v>0</v>
      </c>
      <c r="DW17">
        <f t="shared" si="1"/>
        <v>0</v>
      </c>
      <c r="DX17">
        <f t="shared" si="1"/>
        <v>0</v>
      </c>
      <c r="DY17">
        <f t="shared" si="1"/>
        <v>0</v>
      </c>
      <c r="DZ17">
        <f t="shared" si="1"/>
        <v>0</v>
      </c>
      <c r="EA17">
        <f t="shared" si="1"/>
        <v>0</v>
      </c>
      <c r="EB17">
        <f t="shared" si="1"/>
        <v>0</v>
      </c>
      <c r="EC17">
        <f t="shared" si="1"/>
        <v>0</v>
      </c>
      <c r="ED17">
        <f t="shared" si="1"/>
        <v>0</v>
      </c>
      <c r="EE17">
        <f t="shared" si="2"/>
        <v>28</v>
      </c>
      <c r="EF17">
        <f t="shared" si="2"/>
        <v>3</v>
      </c>
      <c r="EG17">
        <f t="shared" si="2"/>
        <v>3</v>
      </c>
      <c r="EH17">
        <f t="shared" si="2"/>
        <v>1</v>
      </c>
      <c r="EI17">
        <f t="shared" si="2"/>
        <v>1</v>
      </c>
      <c r="EJ17">
        <f t="shared" si="2"/>
        <v>4</v>
      </c>
      <c r="EK17">
        <f t="shared" si="2"/>
        <v>4</v>
      </c>
      <c r="EL17">
        <f t="shared" si="2"/>
        <v>2</v>
      </c>
      <c r="EM17">
        <f t="shared" si="2"/>
        <v>2</v>
      </c>
      <c r="EN17">
        <f t="shared" si="2"/>
        <v>16</v>
      </c>
      <c r="EO17">
        <f t="shared" si="2"/>
        <v>0</v>
      </c>
      <c r="EP17">
        <f t="shared" si="2"/>
        <v>14</v>
      </c>
      <c r="EQ17">
        <f t="shared" si="2"/>
        <v>8</v>
      </c>
      <c r="ER17">
        <f t="shared" si="2"/>
        <v>5</v>
      </c>
      <c r="ES17">
        <f t="shared" si="3"/>
        <v>33</v>
      </c>
      <c r="ET17">
        <f t="shared" si="4"/>
        <v>4</v>
      </c>
      <c r="EU17">
        <f t="shared" si="4"/>
        <v>110</v>
      </c>
      <c r="EV17">
        <f t="shared" si="4"/>
        <v>2</v>
      </c>
      <c r="EW17">
        <f t="shared" si="4"/>
        <v>3</v>
      </c>
      <c r="EX17">
        <f t="shared" si="4"/>
        <v>2</v>
      </c>
      <c r="EY17">
        <f t="shared" si="4"/>
        <v>24</v>
      </c>
      <c r="EZ17">
        <f t="shared" si="4"/>
        <v>26</v>
      </c>
      <c r="FA17">
        <f t="shared" si="4"/>
        <v>1</v>
      </c>
      <c r="FB17">
        <f t="shared" si="4"/>
        <v>52</v>
      </c>
      <c r="FC17">
        <f t="shared" si="4"/>
        <v>0</v>
      </c>
      <c r="FD17">
        <f t="shared" si="4"/>
        <v>0</v>
      </c>
      <c r="FE17">
        <f t="shared" si="4"/>
        <v>0</v>
      </c>
      <c r="FF17">
        <f t="shared" si="4"/>
        <v>0</v>
      </c>
      <c r="FG17">
        <f t="shared" si="4"/>
        <v>0</v>
      </c>
      <c r="FH17">
        <f t="shared" si="4"/>
        <v>0</v>
      </c>
      <c r="FI17">
        <f t="shared" si="4"/>
        <v>0</v>
      </c>
      <c r="FJ17">
        <f t="shared" si="5"/>
        <v>0</v>
      </c>
      <c r="FK17">
        <f t="shared" si="5"/>
        <v>0</v>
      </c>
      <c r="FL17">
        <f t="shared" si="5"/>
        <v>0</v>
      </c>
      <c r="FM17">
        <f t="shared" si="5"/>
        <v>0</v>
      </c>
      <c r="FN17">
        <f t="shared" si="5"/>
        <v>0</v>
      </c>
      <c r="FO17">
        <f t="shared" si="5"/>
        <v>0</v>
      </c>
      <c r="FP17">
        <f t="shared" si="5"/>
        <v>0</v>
      </c>
      <c r="FQ17">
        <f t="shared" si="5"/>
        <v>0</v>
      </c>
      <c r="FR17">
        <f t="shared" si="5"/>
        <v>0</v>
      </c>
      <c r="FS17">
        <f t="shared" si="6"/>
        <v>0</v>
      </c>
      <c r="FT17">
        <f t="shared" si="6"/>
        <v>0</v>
      </c>
      <c r="FU17">
        <f t="shared" si="6"/>
        <v>0</v>
      </c>
      <c r="FV17">
        <f t="shared" si="6"/>
        <v>0</v>
      </c>
      <c r="FW17">
        <f t="shared" si="6"/>
        <v>0</v>
      </c>
      <c r="FX17">
        <f t="shared" si="6"/>
        <v>0</v>
      </c>
      <c r="FY17">
        <f t="shared" si="6"/>
        <v>0</v>
      </c>
      <c r="FZ17">
        <f t="shared" si="6"/>
        <v>0</v>
      </c>
      <c r="GA17">
        <f t="shared" si="6"/>
        <v>0</v>
      </c>
      <c r="GB17">
        <f t="shared" si="6"/>
        <v>0</v>
      </c>
      <c r="GC17">
        <f t="shared" si="6"/>
        <v>0</v>
      </c>
      <c r="GD17">
        <f t="shared" si="6"/>
        <v>0</v>
      </c>
      <c r="GE17">
        <f t="shared" si="6"/>
        <v>0</v>
      </c>
      <c r="GF17">
        <f t="shared" si="6"/>
        <v>0</v>
      </c>
      <c r="GG17">
        <f t="shared" si="6"/>
        <v>0</v>
      </c>
      <c r="GH17">
        <f t="shared" si="6"/>
        <v>0</v>
      </c>
      <c r="GI17">
        <f t="shared" si="7"/>
        <v>0</v>
      </c>
      <c r="GJ17">
        <f t="shared" si="7"/>
        <v>1</v>
      </c>
      <c r="GK17">
        <f t="shared" si="7"/>
        <v>214</v>
      </c>
      <c r="GL17">
        <f t="shared" si="7"/>
        <v>47</v>
      </c>
      <c r="GM17">
        <f t="shared" si="7"/>
        <v>1</v>
      </c>
      <c r="GN17">
        <f t="shared" si="7"/>
        <v>30</v>
      </c>
      <c r="GO17">
        <f t="shared" si="7"/>
        <v>1</v>
      </c>
      <c r="GP17">
        <f t="shared" si="7"/>
        <v>69</v>
      </c>
      <c r="GQ17">
        <f t="shared" si="7"/>
        <v>1</v>
      </c>
      <c r="GR17">
        <f t="shared" si="7"/>
        <v>1</v>
      </c>
      <c r="GS17">
        <f t="shared" si="7"/>
        <v>33</v>
      </c>
      <c r="GT17">
        <f t="shared" si="7"/>
        <v>39</v>
      </c>
      <c r="GU17">
        <f t="shared" si="7"/>
        <v>55</v>
      </c>
      <c r="GV17">
        <f t="shared" si="7"/>
        <v>45</v>
      </c>
      <c r="GW17">
        <f t="shared" si="7"/>
        <v>44</v>
      </c>
      <c r="GX17">
        <f t="shared" si="7"/>
        <v>14</v>
      </c>
      <c r="GY17">
        <f t="shared" si="8"/>
        <v>29</v>
      </c>
      <c r="GZ17">
        <f t="shared" si="8"/>
        <v>4</v>
      </c>
      <c r="HA17">
        <f t="shared" si="8"/>
        <v>80</v>
      </c>
      <c r="HB17">
        <f t="shared" si="8"/>
        <v>63</v>
      </c>
      <c r="HD17">
        <f>SUM(DJ17:HB17)</f>
        <v>1208</v>
      </c>
    </row>
    <row r="18" spans="1:212" ht="67.5">
      <c r="A18">
        <v>14</v>
      </c>
      <c r="B18" t="s">
        <v>179</v>
      </c>
      <c r="C18">
        <v>4</v>
      </c>
      <c r="D18">
        <v>3</v>
      </c>
      <c r="E18" s="2" t="s">
        <v>180</v>
      </c>
      <c r="F18" s="2" t="s">
        <v>181</v>
      </c>
      <c r="G18" s="2">
        <v>5</v>
      </c>
      <c r="H18" s="2"/>
      <c r="I18" s="2">
        <v>3</v>
      </c>
      <c r="J18" t="s">
        <v>401</v>
      </c>
      <c r="K18">
        <v>3</v>
      </c>
      <c r="L18" t="s">
        <v>409</v>
      </c>
      <c r="M18">
        <v>1</v>
      </c>
      <c r="Z18" t="s">
        <v>182</v>
      </c>
      <c r="AA18">
        <v>64</v>
      </c>
      <c r="AB18">
        <v>32</v>
      </c>
      <c r="AC18">
        <v>5</v>
      </c>
      <c r="AD18">
        <v>5</v>
      </c>
      <c r="AE18">
        <v>1978</v>
      </c>
      <c r="AF18">
        <v>654</v>
      </c>
      <c r="AG18">
        <v>31</v>
      </c>
      <c r="AH18">
        <v>20</v>
      </c>
      <c r="AI18">
        <v>0.75</v>
      </c>
      <c r="AJ18">
        <v>1.5</v>
      </c>
      <c r="AK18" t="s">
        <v>183</v>
      </c>
      <c r="AL18" t="s">
        <v>184</v>
      </c>
      <c r="AM18">
        <v>30000</v>
      </c>
      <c r="AN18">
        <v>27000</v>
      </c>
      <c r="AO18">
        <v>30000</v>
      </c>
      <c r="AP18">
        <v>27000</v>
      </c>
      <c r="AQ18" t="s">
        <v>471</v>
      </c>
      <c r="AR18" s="1">
        <v>3</v>
      </c>
      <c r="AS18" t="s">
        <v>161</v>
      </c>
      <c r="AT18" s="2" t="s">
        <v>185</v>
      </c>
      <c r="AU18">
        <v>15</v>
      </c>
      <c r="AV18">
        <v>133</v>
      </c>
      <c r="AW18">
        <v>32</v>
      </c>
      <c r="AX18" s="2" t="s">
        <v>186</v>
      </c>
      <c r="AY18" s="2" t="s">
        <v>187</v>
      </c>
      <c r="AZ18" s="2">
        <v>2</v>
      </c>
      <c r="BA18" s="2" t="s">
        <v>188</v>
      </c>
      <c r="BB18">
        <v>1243</v>
      </c>
      <c r="BC18">
        <v>113</v>
      </c>
      <c r="BD18" s="2">
        <v>224</v>
      </c>
      <c r="BE18" s="2">
        <v>193</v>
      </c>
      <c r="BF18" s="2">
        <v>133</v>
      </c>
      <c r="BG18" s="2">
        <v>2</v>
      </c>
      <c r="BH18" s="2">
        <v>20</v>
      </c>
      <c r="BI18" s="2">
        <v>8</v>
      </c>
      <c r="BJ18" s="2">
        <v>4</v>
      </c>
      <c r="BK18" s="2">
        <v>6</v>
      </c>
      <c r="BN18" s="2">
        <v>14</v>
      </c>
      <c r="BP18">
        <v>2</v>
      </c>
      <c r="BQ18">
        <v>16</v>
      </c>
      <c r="BS18">
        <v>32</v>
      </c>
      <c r="BT18">
        <v>393</v>
      </c>
      <c r="BU18">
        <v>405</v>
      </c>
      <c r="BV18">
        <v>267</v>
      </c>
      <c r="BW18">
        <v>411</v>
      </c>
      <c r="BX18">
        <v>117</v>
      </c>
      <c r="BY18">
        <v>77</v>
      </c>
      <c r="BZ18">
        <v>71</v>
      </c>
      <c r="CA18">
        <v>82</v>
      </c>
      <c r="CB18">
        <v>4</v>
      </c>
      <c r="CC18">
        <v>8</v>
      </c>
      <c r="CD18">
        <v>19</v>
      </c>
      <c r="CE18">
        <v>29</v>
      </c>
      <c r="CF18">
        <v>17</v>
      </c>
      <c r="CG18">
        <v>3</v>
      </c>
      <c r="CH18">
        <v>43</v>
      </c>
      <c r="CJ18">
        <v>1</v>
      </c>
      <c r="CK18" s="2" t="s">
        <v>687</v>
      </c>
      <c r="CM18">
        <v>2</v>
      </c>
      <c r="CN18" s="2" t="s">
        <v>688</v>
      </c>
      <c r="CO18">
        <v>1</v>
      </c>
      <c r="CP18" s="2"/>
      <c r="CR18">
        <v>3</v>
      </c>
      <c r="CS18" s="2"/>
      <c r="CT18" s="2" t="s">
        <v>115</v>
      </c>
      <c r="CU18" s="2" t="s">
        <v>689</v>
      </c>
      <c r="CV18" s="2" t="s">
        <v>690</v>
      </c>
      <c r="CW18" s="2" t="s">
        <v>691</v>
      </c>
      <c r="CX18" s="2" t="s">
        <v>692</v>
      </c>
      <c r="CY18" s="2" t="s">
        <v>115</v>
      </c>
      <c r="DJ18">
        <f t="shared" si="0"/>
        <v>3</v>
      </c>
      <c r="DK18">
        <f t="shared" si="0"/>
        <v>1</v>
      </c>
      <c r="DL18">
        <f t="shared" si="0"/>
        <v>1</v>
      </c>
      <c r="DM18">
        <f t="shared" si="0"/>
        <v>40</v>
      </c>
      <c r="DN18">
        <f t="shared" si="0"/>
        <v>6</v>
      </c>
      <c r="DO18">
        <f t="shared" si="1"/>
        <v>2</v>
      </c>
      <c r="DP18">
        <f t="shared" si="1"/>
        <v>1</v>
      </c>
      <c r="DQ18">
        <f t="shared" si="1"/>
        <v>3</v>
      </c>
      <c r="DR18">
        <f t="shared" si="1"/>
        <v>1</v>
      </c>
      <c r="DS18">
        <f t="shared" si="1"/>
        <v>0</v>
      </c>
      <c r="DT18">
        <f t="shared" si="1"/>
        <v>0</v>
      </c>
      <c r="DU18">
        <f t="shared" si="1"/>
        <v>0</v>
      </c>
      <c r="DV18">
        <f t="shared" si="1"/>
        <v>0</v>
      </c>
      <c r="DW18">
        <f t="shared" si="1"/>
        <v>0</v>
      </c>
      <c r="DX18">
        <f t="shared" si="1"/>
        <v>0</v>
      </c>
      <c r="DY18">
        <f t="shared" si="1"/>
        <v>0</v>
      </c>
      <c r="DZ18">
        <f t="shared" si="1"/>
        <v>0</v>
      </c>
      <c r="EA18">
        <f t="shared" si="1"/>
        <v>0</v>
      </c>
      <c r="EB18">
        <f t="shared" si="1"/>
        <v>0</v>
      </c>
      <c r="EC18">
        <f t="shared" si="1"/>
        <v>0</v>
      </c>
      <c r="ED18">
        <f t="shared" si="1"/>
        <v>0</v>
      </c>
      <c r="EE18">
        <f t="shared" si="2"/>
        <v>17</v>
      </c>
      <c r="EF18">
        <f t="shared" si="2"/>
        <v>2</v>
      </c>
      <c r="EG18">
        <f t="shared" si="2"/>
        <v>2</v>
      </c>
      <c r="EH18">
        <f t="shared" si="2"/>
        <v>1</v>
      </c>
      <c r="EI18">
        <f t="shared" si="2"/>
        <v>1</v>
      </c>
      <c r="EJ18">
        <f t="shared" si="2"/>
        <v>4</v>
      </c>
      <c r="EK18">
        <f t="shared" si="2"/>
        <v>3</v>
      </c>
      <c r="EL18">
        <f t="shared" si="2"/>
        <v>2</v>
      </c>
      <c r="EM18">
        <f t="shared" si="2"/>
        <v>2</v>
      </c>
      <c r="EN18">
        <f t="shared" si="2"/>
        <v>4</v>
      </c>
      <c r="EO18">
        <f t="shared" si="2"/>
        <v>3</v>
      </c>
      <c r="EP18">
        <f t="shared" si="2"/>
        <v>26</v>
      </c>
      <c r="EQ18">
        <f t="shared" si="2"/>
        <v>4</v>
      </c>
      <c r="ER18">
        <f t="shared" si="2"/>
        <v>5</v>
      </c>
      <c r="ES18">
        <f t="shared" si="3"/>
        <v>5</v>
      </c>
      <c r="ET18">
        <f t="shared" si="4"/>
        <v>4</v>
      </c>
      <c r="EU18">
        <f t="shared" si="4"/>
        <v>46</v>
      </c>
      <c r="EV18">
        <f t="shared" si="4"/>
        <v>2</v>
      </c>
      <c r="EW18">
        <f t="shared" si="4"/>
        <v>3</v>
      </c>
      <c r="EX18">
        <f t="shared" si="4"/>
        <v>2</v>
      </c>
      <c r="EY18">
        <f t="shared" si="4"/>
        <v>13</v>
      </c>
      <c r="EZ18">
        <f t="shared" si="4"/>
        <v>27</v>
      </c>
      <c r="FA18">
        <f t="shared" si="4"/>
        <v>1</v>
      </c>
      <c r="FB18">
        <f t="shared" si="4"/>
        <v>57</v>
      </c>
      <c r="FC18">
        <f t="shared" si="4"/>
        <v>4</v>
      </c>
      <c r="FD18">
        <f t="shared" si="4"/>
        <v>3</v>
      </c>
      <c r="FE18">
        <f t="shared" si="4"/>
        <v>3</v>
      </c>
      <c r="FF18">
        <f t="shared" si="4"/>
        <v>3</v>
      </c>
      <c r="FG18">
        <f t="shared" si="4"/>
        <v>3</v>
      </c>
      <c r="FH18">
        <f t="shared" si="4"/>
        <v>1</v>
      </c>
      <c r="FI18">
        <f t="shared" si="4"/>
        <v>2</v>
      </c>
      <c r="FJ18">
        <f t="shared" si="5"/>
        <v>1</v>
      </c>
      <c r="FK18">
        <f t="shared" si="5"/>
        <v>1</v>
      </c>
      <c r="FL18">
        <f t="shared" si="5"/>
        <v>1</v>
      </c>
      <c r="FM18">
        <f t="shared" si="5"/>
        <v>0</v>
      </c>
      <c r="FN18">
        <f t="shared" si="5"/>
        <v>0</v>
      </c>
      <c r="FO18">
        <f t="shared" si="5"/>
        <v>2</v>
      </c>
      <c r="FP18">
        <f t="shared" si="5"/>
        <v>0</v>
      </c>
      <c r="FQ18">
        <f t="shared" si="5"/>
        <v>1</v>
      </c>
      <c r="FR18">
        <f t="shared" si="5"/>
        <v>2</v>
      </c>
      <c r="FS18">
        <f t="shared" si="6"/>
        <v>2</v>
      </c>
      <c r="FT18">
        <f t="shared" si="6"/>
        <v>3</v>
      </c>
      <c r="FU18">
        <f t="shared" si="6"/>
        <v>3</v>
      </c>
      <c r="FV18">
        <f t="shared" si="6"/>
        <v>3</v>
      </c>
      <c r="FW18">
        <f t="shared" si="6"/>
        <v>3</v>
      </c>
      <c r="FX18">
        <f t="shared" si="6"/>
        <v>3</v>
      </c>
      <c r="FY18">
        <f t="shared" si="6"/>
        <v>2</v>
      </c>
      <c r="FZ18">
        <f t="shared" si="6"/>
        <v>2</v>
      </c>
      <c r="GA18">
        <f t="shared" si="6"/>
        <v>2</v>
      </c>
      <c r="GB18">
        <f t="shared" si="6"/>
        <v>1</v>
      </c>
      <c r="GC18">
        <f t="shared" si="6"/>
        <v>1</v>
      </c>
      <c r="GD18">
        <f t="shared" si="6"/>
        <v>2</v>
      </c>
      <c r="GE18">
        <f t="shared" si="6"/>
        <v>2</v>
      </c>
      <c r="GF18">
        <f t="shared" si="6"/>
        <v>2</v>
      </c>
      <c r="GG18">
        <f t="shared" si="6"/>
        <v>1</v>
      </c>
      <c r="GH18">
        <f t="shared" si="6"/>
        <v>2</v>
      </c>
      <c r="GI18">
        <f t="shared" si="7"/>
        <v>0</v>
      </c>
      <c r="GJ18">
        <f t="shared" si="7"/>
        <v>1</v>
      </c>
      <c r="GK18">
        <f t="shared" si="7"/>
        <v>148</v>
      </c>
      <c r="GL18">
        <f t="shared" si="7"/>
        <v>0</v>
      </c>
      <c r="GM18">
        <f t="shared" si="7"/>
        <v>1</v>
      </c>
      <c r="GN18">
        <f t="shared" si="7"/>
        <v>65</v>
      </c>
      <c r="GO18">
        <f t="shared" si="7"/>
        <v>1</v>
      </c>
      <c r="GP18">
        <f t="shared" si="7"/>
        <v>0</v>
      </c>
      <c r="GQ18">
        <f t="shared" si="7"/>
        <v>0</v>
      </c>
      <c r="GR18">
        <f t="shared" si="7"/>
        <v>1</v>
      </c>
      <c r="GS18">
        <f t="shared" si="7"/>
        <v>0</v>
      </c>
      <c r="GT18">
        <f t="shared" si="7"/>
        <v>4</v>
      </c>
      <c r="GU18">
        <f t="shared" si="7"/>
        <v>27</v>
      </c>
      <c r="GV18">
        <f t="shared" si="7"/>
        <v>7</v>
      </c>
      <c r="GW18">
        <f t="shared" si="7"/>
        <v>7</v>
      </c>
      <c r="GX18">
        <f t="shared" si="7"/>
        <v>6</v>
      </c>
      <c r="GY18">
        <f t="shared" si="8"/>
        <v>4</v>
      </c>
      <c r="GZ18">
        <f t="shared" si="8"/>
        <v>0</v>
      </c>
      <c r="HA18">
        <f t="shared" si="8"/>
        <v>0</v>
      </c>
      <c r="HB18">
        <f t="shared" si="8"/>
        <v>0</v>
      </c>
      <c r="HD18">
        <f>SUM(DJ18:HB18)</f>
        <v>627</v>
      </c>
    </row>
    <row r="19" spans="1:212" ht="67.5">
      <c r="A19">
        <v>15</v>
      </c>
      <c r="B19" t="s">
        <v>693</v>
      </c>
      <c r="C19">
        <v>4</v>
      </c>
      <c r="D19">
        <v>4</v>
      </c>
      <c r="E19" s="2" t="s">
        <v>694</v>
      </c>
      <c r="F19" s="2" t="s">
        <v>181</v>
      </c>
      <c r="G19" s="2">
        <v>5</v>
      </c>
      <c r="H19" s="2"/>
      <c r="I19" s="2">
        <v>3</v>
      </c>
      <c r="J19" t="s">
        <v>401</v>
      </c>
      <c r="K19">
        <v>3</v>
      </c>
      <c r="L19" t="s">
        <v>407</v>
      </c>
      <c r="M19">
        <v>1</v>
      </c>
      <c r="Z19" t="s">
        <v>695</v>
      </c>
      <c r="AA19">
        <v>41</v>
      </c>
      <c r="AB19">
        <v>37</v>
      </c>
      <c r="AC19">
        <v>1</v>
      </c>
      <c r="AD19">
        <v>1</v>
      </c>
      <c r="AE19">
        <v>1116</v>
      </c>
      <c r="AF19">
        <v>859</v>
      </c>
      <c r="AG19">
        <v>27</v>
      </c>
      <c r="AH19">
        <v>23</v>
      </c>
      <c r="AI19">
        <v>1</v>
      </c>
      <c r="AJ19">
        <v>1</v>
      </c>
      <c r="AK19" s="7" t="s">
        <v>696</v>
      </c>
      <c r="AL19" t="s">
        <v>43</v>
      </c>
      <c r="AM19">
        <v>20000</v>
      </c>
      <c r="AN19">
        <v>18000</v>
      </c>
      <c r="AO19">
        <v>20000</v>
      </c>
      <c r="AP19">
        <v>18000</v>
      </c>
      <c r="AQ19" t="s">
        <v>471</v>
      </c>
      <c r="AR19" s="1">
        <v>3</v>
      </c>
      <c r="AS19" t="s">
        <v>161</v>
      </c>
      <c r="AT19" s="2" t="s">
        <v>697</v>
      </c>
      <c r="AU19">
        <v>7</v>
      </c>
      <c r="AV19">
        <v>85</v>
      </c>
      <c r="AW19">
        <v>28</v>
      </c>
      <c r="AX19" s="2" t="s">
        <v>698</v>
      </c>
      <c r="AY19" s="2" t="s">
        <v>699</v>
      </c>
      <c r="AZ19" s="2">
        <v>2</v>
      </c>
      <c r="BA19" s="2" t="s">
        <v>700</v>
      </c>
      <c r="BB19">
        <v>697</v>
      </c>
      <c r="BC19">
        <v>143</v>
      </c>
      <c r="BD19" s="2">
        <v>41</v>
      </c>
      <c r="BE19" s="2">
        <v>127</v>
      </c>
      <c r="BF19" s="2">
        <v>45</v>
      </c>
      <c r="BH19" s="2">
        <v>23</v>
      </c>
      <c r="BJ19" s="2">
        <v>1</v>
      </c>
      <c r="BL19">
        <v>1</v>
      </c>
      <c r="BN19">
        <v>37</v>
      </c>
      <c r="BQ19">
        <v>1</v>
      </c>
      <c r="BS19">
        <v>4</v>
      </c>
      <c r="BT19">
        <v>158</v>
      </c>
      <c r="BU19">
        <v>152</v>
      </c>
      <c r="BW19">
        <v>195</v>
      </c>
      <c r="BX19">
        <v>473</v>
      </c>
      <c r="BY19">
        <v>16</v>
      </c>
      <c r="BZ19">
        <v>29</v>
      </c>
      <c r="CA19">
        <v>30</v>
      </c>
      <c r="CB19">
        <v>40</v>
      </c>
      <c r="CD19">
        <v>6</v>
      </c>
      <c r="CE19">
        <v>13</v>
      </c>
      <c r="CJ19">
        <v>2</v>
      </c>
      <c r="CK19" s="2" t="s">
        <v>701</v>
      </c>
      <c r="CL19" t="s">
        <v>702</v>
      </c>
      <c r="CM19">
        <v>1</v>
      </c>
      <c r="CN19" s="2" t="s">
        <v>703</v>
      </c>
      <c r="CO19">
        <v>3</v>
      </c>
      <c r="CP19" s="2" t="s">
        <v>704</v>
      </c>
      <c r="CR19">
        <v>1</v>
      </c>
      <c r="CS19" s="2" t="s">
        <v>705</v>
      </c>
      <c r="CT19" s="2" t="s">
        <v>706</v>
      </c>
      <c r="CU19" s="2" t="s">
        <v>707</v>
      </c>
      <c r="CV19" s="2" t="s">
        <v>708</v>
      </c>
      <c r="CW19" s="2" t="s">
        <v>709</v>
      </c>
      <c r="CX19" s="2" t="s">
        <v>710</v>
      </c>
      <c r="CY19" s="2" t="s">
        <v>711</v>
      </c>
      <c r="CZ19">
        <v>12</v>
      </c>
      <c r="DJ19">
        <f t="shared" si="0"/>
        <v>3</v>
      </c>
      <c r="DK19">
        <f t="shared" si="0"/>
        <v>1</v>
      </c>
      <c r="DL19">
        <f t="shared" si="0"/>
        <v>1</v>
      </c>
      <c r="DM19">
        <f t="shared" si="0"/>
        <v>51</v>
      </c>
      <c r="DN19">
        <f t="shared" si="0"/>
        <v>6</v>
      </c>
      <c r="DO19">
        <f t="shared" si="1"/>
        <v>2</v>
      </c>
      <c r="DP19">
        <f t="shared" si="1"/>
        <v>1</v>
      </c>
      <c r="DQ19">
        <f t="shared" si="1"/>
        <v>4</v>
      </c>
      <c r="DR19">
        <f t="shared" si="1"/>
        <v>1</v>
      </c>
      <c r="DS19">
        <f t="shared" si="1"/>
        <v>0</v>
      </c>
      <c r="DT19">
        <f t="shared" si="1"/>
        <v>0</v>
      </c>
      <c r="DU19">
        <f t="shared" si="1"/>
        <v>0</v>
      </c>
      <c r="DV19">
        <f t="shared" si="1"/>
        <v>0</v>
      </c>
      <c r="DW19">
        <f t="shared" si="1"/>
        <v>0</v>
      </c>
      <c r="DX19">
        <f t="shared" si="1"/>
        <v>0</v>
      </c>
      <c r="DY19">
        <f t="shared" si="1"/>
        <v>0</v>
      </c>
      <c r="DZ19">
        <f t="shared" si="1"/>
        <v>0</v>
      </c>
      <c r="EA19">
        <f t="shared" si="1"/>
        <v>0</v>
      </c>
      <c r="EB19">
        <f t="shared" si="1"/>
        <v>0</v>
      </c>
      <c r="EC19">
        <f t="shared" si="1"/>
        <v>0</v>
      </c>
      <c r="ED19">
        <f t="shared" si="1"/>
        <v>0</v>
      </c>
      <c r="EE19">
        <f t="shared" si="2"/>
        <v>9</v>
      </c>
      <c r="EF19">
        <f t="shared" si="2"/>
        <v>2</v>
      </c>
      <c r="EG19">
        <f t="shared" si="2"/>
        <v>2</v>
      </c>
      <c r="EH19">
        <f t="shared" si="2"/>
        <v>1</v>
      </c>
      <c r="EI19">
        <f t="shared" si="2"/>
        <v>1</v>
      </c>
      <c r="EJ19">
        <f t="shared" si="2"/>
        <v>4</v>
      </c>
      <c r="EK19">
        <f t="shared" si="2"/>
        <v>3</v>
      </c>
      <c r="EL19">
        <f t="shared" si="2"/>
        <v>2</v>
      </c>
      <c r="EM19">
        <f t="shared" si="2"/>
        <v>2</v>
      </c>
      <c r="EN19">
        <f t="shared" si="2"/>
        <v>1</v>
      </c>
      <c r="EO19">
        <f t="shared" si="2"/>
        <v>1</v>
      </c>
      <c r="EP19">
        <f t="shared" si="2"/>
        <v>18</v>
      </c>
      <c r="EQ19">
        <f t="shared" si="2"/>
        <v>4</v>
      </c>
      <c r="ER19">
        <f t="shared" si="2"/>
        <v>5</v>
      </c>
      <c r="ES19">
        <f t="shared" si="3"/>
        <v>5</v>
      </c>
      <c r="ET19">
        <f t="shared" si="4"/>
        <v>4</v>
      </c>
      <c r="EU19">
        <f t="shared" si="4"/>
        <v>21</v>
      </c>
      <c r="EV19">
        <f t="shared" si="4"/>
        <v>1</v>
      </c>
      <c r="EW19">
        <f t="shared" si="4"/>
        <v>2</v>
      </c>
      <c r="EX19">
        <f t="shared" si="4"/>
        <v>2</v>
      </c>
      <c r="EY19">
        <f t="shared" si="4"/>
        <v>98</v>
      </c>
      <c r="EZ19">
        <f t="shared" si="4"/>
        <v>51</v>
      </c>
      <c r="FA19">
        <f t="shared" si="4"/>
        <v>1</v>
      </c>
      <c r="FB19">
        <f t="shared" si="4"/>
        <v>39</v>
      </c>
      <c r="FC19">
        <f t="shared" si="4"/>
        <v>3</v>
      </c>
      <c r="FD19">
        <f t="shared" si="4"/>
        <v>3</v>
      </c>
      <c r="FE19">
        <f t="shared" si="4"/>
        <v>2</v>
      </c>
      <c r="FF19">
        <f t="shared" si="4"/>
        <v>3</v>
      </c>
      <c r="FG19">
        <f t="shared" si="4"/>
        <v>2</v>
      </c>
      <c r="FH19">
        <f t="shared" si="4"/>
        <v>0</v>
      </c>
      <c r="FI19">
        <f t="shared" si="4"/>
        <v>2</v>
      </c>
      <c r="FJ19">
        <f t="shared" si="5"/>
        <v>0</v>
      </c>
      <c r="FK19">
        <f t="shared" si="5"/>
        <v>1</v>
      </c>
      <c r="FL19">
        <f t="shared" si="5"/>
        <v>0</v>
      </c>
      <c r="FM19">
        <f t="shared" si="5"/>
        <v>1</v>
      </c>
      <c r="FN19">
        <f t="shared" si="5"/>
        <v>0</v>
      </c>
      <c r="FO19">
        <f t="shared" si="5"/>
        <v>2</v>
      </c>
      <c r="FP19">
        <f t="shared" si="5"/>
        <v>0</v>
      </c>
      <c r="FQ19">
        <f t="shared" si="5"/>
        <v>0</v>
      </c>
      <c r="FR19">
        <f t="shared" si="5"/>
        <v>1</v>
      </c>
      <c r="FS19">
        <f t="shared" si="6"/>
        <v>1</v>
      </c>
      <c r="FT19">
        <f t="shared" si="6"/>
        <v>3</v>
      </c>
      <c r="FU19">
        <f t="shared" si="6"/>
        <v>3</v>
      </c>
      <c r="FV19">
        <f t="shared" si="6"/>
        <v>0</v>
      </c>
      <c r="FW19">
        <f t="shared" si="6"/>
        <v>3</v>
      </c>
      <c r="FX19">
        <f t="shared" si="6"/>
        <v>3</v>
      </c>
      <c r="FY19">
        <f t="shared" si="6"/>
        <v>2</v>
      </c>
      <c r="FZ19">
        <f t="shared" si="6"/>
        <v>2</v>
      </c>
      <c r="GA19">
        <f t="shared" si="6"/>
        <v>2</v>
      </c>
      <c r="GB19">
        <f t="shared" si="6"/>
        <v>2</v>
      </c>
      <c r="GC19">
        <f t="shared" si="6"/>
        <v>0</v>
      </c>
      <c r="GD19">
        <f t="shared" si="6"/>
        <v>1</v>
      </c>
      <c r="GE19">
        <f t="shared" si="6"/>
        <v>2</v>
      </c>
      <c r="GF19">
        <f t="shared" si="6"/>
        <v>0</v>
      </c>
      <c r="GG19">
        <f t="shared" si="6"/>
        <v>0</v>
      </c>
      <c r="GH19">
        <f t="shared" si="6"/>
        <v>0</v>
      </c>
      <c r="GI19">
        <f t="shared" si="7"/>
        <v>0</v>
      </c>
      <c r="GJ19">
        <f t="shared" si="7"/>
        <v>1</v>
      </c>
      <c r="GK19">
        <f t="shared" si="7"/>
        <v>106</v>
      </c>
      <c r="GL19">
        <f t="shared" si="7"/>
        <v>96</v>
      </c>
      <c r="GM19">
        <f t="shared" si="7"/>
        <v>1</v>
      </c>
      <c r="GN19">
        <f t="shared" si="7"/>
        <v>71</v>
      </c>
      <c r="GO19">
        <f t="shared" si="7"/>
        <v>1</v>
      </c>
      <c r="GP19">
        <f t="shared" si="7"/>
        <v>30</v>
      </c>
      <c r="GQ19">
        <f t="shared" si="7"/>
        <v>0</v>
      </c>
      <c r="GR19">
        <f t="shared" si="7"/>
        <v>1</v>
      </c>
      <c r="GS19">
        <f t="shared" si="7"/>
        <v>33</v>
      </c>
      <c r="GT19">
        <f t="shared" si="7"/>
        <v>63</v>
      </c>
      <c r="GU19">
        <f t="shared" si="7"/>
        <v>44</v>
      </c>
      <c r="GV19">
        <f t="shared" si="7"/>
        <v>38</v>
      </c>
      <c r="GW19">
        <f t="shared" si="7"/>
        <v>36</v>
      </c>
      <c r="GX19">
        <f t="shared" si="7"/>
        <v>20</v>
      </c>
      <c r="GY19">
        <f t="shared" si="8"/>
        <v>36</v>
      </c>
      <c r="GZ19">
        <f t="shared" si="8"/>
        <v>2</v>
      </c>
      <c r="HA19">
        <f t="shared" si="8"/>
        <v>0</v>
      </c>
      <c r="HB19">
        <f t="shared" si="8"/>
        <v>0</v>
      </c>
      <c r="HD19">
        <f>SUM(DJ19:HB19)</f>
        <v>972</v>
      </c>
    </row>
    <row r="20" spans="1:212" ht="94.5">
      <c r="A20">
        <v>16</v>
      </c>
      <c r="B20" t="s">
        <v>712</v>
      </c>
      <c r="C20">
        <v>1</v>
      </c>
      <c r="D20">
        <v>1</v>
      </c>
      <c r="E20" s="2" t="s">
        <v>713</v>
      </c>
      <c r="F20" s="2" t="s">
        <v>714</v>
      </c>
      <c r="G20" s="2"/>
      <c r="H20" s="2"/>
      <c r="I20" s="2"/>
      <c r="J20" t="s">
        <v>401</v>
      </c>
      <c r="K20">
        <v>2</v>
      </c>
      <c r="L20" t="s">
        <v>715</v>
      </c>
      <c r="M20">
        <v>1</v>
      </c>
      <c r="Z20" t="s">
        <v>716</v>
      </c>
      <c r="AA20">
        <v>24</v>
      </c>
      <c r="AB20">
        <v>24</v>
      </c>
      <c r="AC20">
        <v>2</v>
      </c>
      <c r="AD20">
        <v>2</v>
      </c>
      <c r="AE20">
        <v>630</v>
      </c>
      <c r="AF20">
        <v>540</v>
      </c>
      <c r="AG20">
        <v>26.2</v>
      </c>
      <c r="AH20">
        <v>22.5</v>
      </c>
      <c r="AI20">
        <v>1.5</v>
      </c>
      <c r="AJ20">
        <v>1.5</v>
      </c>
      <c r="AK20" s="7" t="s">
        <v>717</v>
      </c>
      <c r="AL20" t="s">
        <v>718</v>
      </c>
      <c r="AM20">
        <v>21000</v>
      </c>
      <c r="AN20">
        <v>19000</v>
      </c>
      <c r="AR20"/>
      <c r="AT20" s="2" t="s">
        <v>650</v>
      </c>
      <c r="AU20">
        <v>10</v>
      </c>
      <c r="AV20">
        <v>90</v>
      </c>
      <c r="AW20">
        <v>30</v>
      </c>
      <c r="AX20" s="2" t="s">
        <v>720</v>
      </c>
      <c r="AY20" s="2" t="s">
        <v>721</v>
      </c>
      <c r="AZ20" s="2">
        <v>2</v>
      </c>
      <c r="BA20" s="2"/>
      <c r="BB20">
        <v>300</v>
      </c>
      <c r="BC20">
        <v>50</v>
      </c>
      <c r="BD20" s="2">
        <v>50</v>
      </c>
      <c r="BE20" s="2">
        <v>100</v>
      </c>
      <c r="BF20" s="2">
        <v>100</v>
      </c>
      <c r="BI20" s="2">
        <v>2</v>
      </c>
      <c r="BS20">
        <v>30</v>
      </c>
      <c r="BT20">
        <v>100</v>
      </c>
      <c r="BU20">
        <v>80</v>
      </c>
      <c r="BV20">
        <v>20</v>
      </c>
      <c r="BW20">
        <v>20</v>
      </c>
      <c r="BY20">
        <v>2</v>
      </c>
      <c r="CD20">
        <v>2</v>
      </c>
      <c r="CJ20">
        <v>1</v>
      </c>
      <c r="CK20" s="2" t="s">
        <v>722</v>
      </c>
      <c r="CL20" t="s">
        <v>723</v>
      </c>
      <c r="CM20">
        <v>1</v>
      </c>
      <c r="CN20" s="2"/>
      <c r="CO20">
        <v>1</v>
      </c>
      <c r="CP20" s="2"/>
      <c r="CQ20">
        <v>2</v>
      </c>
      <c r="CR20">
        <v>3</v>
      </c>
      <c r="CS20" s="2"/>
      <c r="CT20" s="2"/>
      <c r="CU20" s="2" t="s">
        <v>724</v>
      </c>
      <c r="CV20" s="2" t="s">
        <v>668</v>
      </c>
      <c r="CW20" s="2" t="s">
        <v>668</v>
      </c>
      <c r="CX20" s="2" t="s">
        <v>725</v>
      </c>
      <c r="CY20" s="2"/>
      <c r="CZ20">
        <v>123</v>
      </c>
      <c r="DJ20">
        <f t="shared" si="0"/>
        <v>4</v>
      </c>
      <c r="DK20">
        <f t="shared" si="0"/>
        <v>1</v>
      </c>
      <c r="DL20">
        <f t="shared" si="0"/>
        <v>1</v>
      </c>
      <c r="DM20">
        <f t="shared" si="0"/>
        <v>42</v>
      </c>
      <c r="DN20">
        <f t="shared" si="0"/>
        <v>10</v>
      </c>
      <c r="DO20">
        <f t="shared" si="1"/>
        <v>2</v>
      </c>
      <c r="DP20">
        <f t="shared" si="1"/>
        <v>1</v>
      </c>
      <c r="DQ20">
        <f t="shared" si="1"/>
        <v>6</v>
      </c>
      <c r="DR20">
        <f t="shared" si="1"/>
        <v>1</v>
      </c>
      <c r="DS20">
        <f t="shared" si="1"/>
        <v>0</v>
      </c>
      <c r="DT20">
        <f t="shared" si="1"/>
        <v>0</v>
      </c>
      <c r="DU20">
        <f t="shared" si="1"/>
        <v>0</v>
      </c>
      <c r="DV20">
        <f t="shared" si="1"/>
        <v>0</v>
      </c>
      <c r="DW20">
        <f t="shared" si="1"/>
        <v>0</v>
      </c>
      <c r="DX20">
        <f t="shared" si="1"/>
        <v>0</v>
      </c>
      <c r="DY20">
        <f t="shared" si="1"/>
        <v>0</v>
      </c>
      <c r="DZ20">
        <f t="shared" si="1"/>
        <v>0</v>
      </c>
      <c r="EA20">
        <f t="shared" si="1"/>
        <v>0</v>
      </c>
      <c r="EB20">
        <f t="shared" si="1"/>
        <v>0</v>
      </c>
      <c r="EC20">
        <f t="shared" si="1"/>
        <v>0</v>
      </c>
      <c r="ED20">
        <f aca="true" t="shared" si="9" ref="ED20:ER35">LEN(Y20)</f>
        <v>0</v>
      </c>
      <c r="EE20">
        <f t="shared" si="2"/>
        <v>15</v>
      </c>
      <c r="EF20">
        <f t="shared" si="2"/>
        <v>2</v>
      </c>
      <c r="EG20">
        <f t="shared" si="2"/>
        <v>2</v>
      </c>
      <c r="EH20">
        <f t="shared" si="2"/>
        <v>1</v>
      </c>
      <c r="EI20">
        <f t="shared" si="2"/>
        <v>1</v>
      </c>
      <c r="EJ20">
        <f t="shared" si="2"/>
        <v>3</v>
      </c>
      <c r="EK20">
        <f t="shared" si="2"/>
        <v>3</v>
      </c>
      <c r="EL20">
        <f t="shared" si="2"/>
        <v>4</v>
      </c>
      <c r="EM20">
        <f t="shared" si="2"/>
        <v>4</v>
      </c>
      <c r="EN20">
        <f t="shared" si="2"/>
        <v>3</v>
      </c>
      <c r="EO20">
        <f t="shared" si="2"/>
        <v>3</v>
      </c>
      <c r="EP20">
        <f t="shared" si="2"/>
        <v>11</v>
      </c>
      <c r="EQ20">
        <f t="shared" si="2"/>
        <v>10</v>
      </c>
      <c r="ER20">
        <f t="shared" si="2"/>
        <v>5</v>
      </c>
      <c r="ES20">
        <f t="shared" si="3"/>
        <v>0</v>
      </c>
      <c r="ET20">
        <f t="shared" si="4"/>
        <v>0</v>
      </c>
      <c r="EU20">
        <f t="shared" si="4"/>
        <v>2</v>
      </c>
      <c r="EV20">
        <f t="shared" si="4"/>
        <v>2</v>
      </c>
      <c r="EW20">
        <f t="shared" si="4"/>
        <v>2</v>
      </c>
      <c r="EX20">
        <f t="shared" si="4"/>
        <v>2</v>
      </c>
      <c r="EY20">
        <f t="shared" si="4"/>
        <v>22</v>
      </c>
      <c r="EZ20">
        <f t="shared" si="4"/>
        <v>46</v>
      </c>
      <c r="FA20">
        <f t="shared" si="4"/>
        <v>1</v>
      </c>
      <c r="FB20">
        <f t="shared" si="4"/>
        <v>0</v>
      </c>
      <c r="FC20">
        <f t="shared" si="4"/>
        <v>3</v>
      </c>
      <c r="FD20">
        <f t="shared" si="4"/>
        <v>2</v>
      </c>
      <c r="FE20">
        <f t="shared" si="4"/>
        <v>2</v>
      </c>
      <c r="FF20">
        <f t="shared" si="4"/>
        <v>3</v>
      </c>
      <c r="FG20">
        <f t="shared" si="4"/>
        <v>3</v>
      </c>
      <c r="FH20">
        <f t="shared" si="4"/>
        <v>0</v>
      </c>
      <c r="FI20">
        <f aca="true" t="shared" si="10" ref="FI20:FR35">LEN(BH20)</f>
        <v>0</v>
      </c>
      <c r="FJ20">
        <f t="shared" si="5"/>
        <v>1</v>
      </c>
      <c r="FK20">
        <f t="shared" si="5"/>
        <v>0</v>
      </c>
      <c r="FL20">
        <f t="shared" si="5"/>
        <v>0</v>
      </c>
      <c r="FM20">
        <f t="shared" si="5"/>
        <v>0</v>
      </c>
      <c r="FN20">
        <f t="shared" si="5"/>
        <v>0</v>
      </c>
      <c r="FO20">
        <f t="shared" si="5"/>
        <v>0</v>
      </c>
      <c r="FP20">
        <f t="shared" si="5"/>
        <v>0</v>
      </c>
      <c r="FQ20">
        <f t="shared" si="5"/>
        <v>0</v>
      </c>
      <c r="FR20">
        <f t="shared" si="5"/>
        <v>0</v>
      </c>
      <c r="FS20">
        <f t="shared" si="6"/>
        <v>2</v>
      </c>
      <c r="FT20">
        <f t="shared" si="6"/>
        <v>3</v>
      </c>
      <c r="FU20">
        <f t="shared" si="6"/>
        <v>2</v>
      </c>
      <c r="FV20">
        <f t="shared" si="6"/>
        <v>2</v>
      </c>
      <c r="FW20">
        <f t="shared" si="6"/>
        <v>2</v>
      </c>
      <c r="FX20">
        <f t="shared" si="6"/>
        <v>0</v>
      </c>
      <c r="FY20">
        <f t="shared" si="6"/>
        <v>1</v>
      </c>
      <c r="FZ20">
        <f t="shared" si="6"/>
        <v>0</v>
      </c>
      <c r="GA20">
        <f t="shared" si="6"/>
        <v>0</v>
      </c>
      <c r="GB20">
        <f t="shared" si="6"/>
        <v>0</v>
      </c>
      <c r="GC20">
        <f t="shared" si="6"/>
        <v>0</v>
      </c>
      <c r="GD20">
        <f t="shared" si="6"/>
        <v>1</v>
      </c>
      <c r="GE20">
        <f t="shared" si="6"/>
        <v>0</v>
      </c>
      <c r="GF20">
        <f t="shared" si="6"/>
        <v>0</v>
      </c>
      <c r="GG20">
        <f t="shared" si="6"/>
        <v>0</v>
      </c>
      <c r="GH20">
        <f aca="true" t="shared" si="11" ref="GH20:GW35">LEN(CH20)</f>
        <v>0</v>
      </c>
      <c r="GI20">
        <f t="shared" si="7"/>
        <v>0</v>
      </c>
      <c r="GJ20">
        <f t="shared" si="7"/>
        <v>1</v>
      </c>
      <c r="GK20">
        <f t="shared" si="7"/>
        <v>230</v>
      </c>
      <c r="GL20">
        <f t="shared" si="7"/>
        <v>58</v>
      </c>
      <c r="GM20">
        <f t="shared" si="7"/>
        <v>1</v>
      </c>
      <c r="GN20">
        <f t="shared" si="7"/>
        <v>0</v>
      </c>
      <c r="GO20">
        <f t="shared" si="7"/>
        <v>1</v>
      </c>
      <c r="GP20">
        <f t="shared" si="7"/>
        <v>0</v>
      </c>
      <c r="GQ20">
        <f t="shared" si="7"/>
        <v>1</v>
      </c>
      <c r="GR20">
        <f t="shared" si="7"/>
        <v>1</v>
      </c>
      <c r="GS20">
        <f t="shared" si="7"/>
        <v>0</v>
      </c>
      <c r="GT20">
        <f t="shared" si="7"/>
        <v>0</v>
      </c>
      <c r="GU20">
        <f t="shared" si="7"/>
        <v>94</v>
      </c>
      <c r="GV20">
        <f t="shared" si="7"/>
        <v>3</v>
      </c>
      <c r="GW20">
        <f t="shared" si="7"/>
        <v>3</v>
      </c>
      <c r="GX20">
        <f aca="true" t="shared" si="12" ref="GX20:HB35">LEN(CX20)</f>
        <v>4</v>
      </c>
      <c r="GY20">
        <f t="shared" si="8"/>
        <v>0</v>
      </c>
      <c r="GZ20">
        <f t="shared" si="8"/>
        <v>3</v>
      </c>
      <c r="HA20">
        <f t="shared" si="8"/>
        <v>0</v>
      </c>
      <c r="HB20">
        <f t="shared" si="8"/>
        <v>0</v>
      </c>
      <c r="HD20">
        <f>SUM(DJ20:HB20)</f>
        <v>639</v>
      </c>
    </row>
    <row r="21" spans="1:212" ht="40.5">
      <c r="A21">
        <v>17</v>
      </c>
      <c r="B21" t="s">
        <v>726</v>
      </c>
      <c r="C21">
        <v>2</v>
      </c>
      <c r="D21">
        <v>2</v>
      </c>
      <c r="E21" s="2" t="s">
        <v>727</v>
      </c>
      <c r="F21" s="2" t="s">
        <v>728</v>
      </c>
      <c r="G21" s="2">
        <v>5</v>
      </c>
      <c r="H21" s="2">
        <v>5</v>
      </c>
      <c r="I21" s="2">
        <v>3</v>
      </c>
      <c r="J21" t="s">
        <v>401</v>
      </c>
      <c r="K21">
        <v>2</v>
      </c>
      <c r="L21" t="s">
        <v>403</v>
      </c>
      <c r="M21">
        <v>2</v>
      </c>
      <c r="Z21" t="s">
        <v>729</v>
      </c>
      <c r="AA21">
        <v>36</v>
      </c>
      <c r="AB21">
        <v>36</v>
      </c>
      <c r="AC21">
        <v>1.5</v>
      </c>
      <c r="AD21">
        <v>1.5</v>
      </c>
      <c r="AE21">
        <v>758</v>
      </c>
      <c r="AF21">
        <v>491</v>
      </c>
      <c r="AG21">
        <v>20</v>
      </c>
      <c r="AH21">
        <v>15</v>
      </c>
      <c r="AI21">
        <v>1</v>
      </c>
      <c r="AJ21">
        <v>1</v>
      </c>
      <c r="AK21" s="7" t="s">
        <v>730</v>
      </c>
      <c r="AL21" t="s">
        <v>43</v>
      </c>
      <c r="AM21">
        <v>27500</v>
      </c>
      <c r="AN21">
        <v>27000</v>
      </c>
      <c r="AO21">
        <v>18500</v>
      </c>
      <c r="AP21">
        <v>18000</v>
      </c>
      <c r="AQ21" t="s">
        <v>731</v>
      </c>
      <c r="AR21" s="1">
        <v>1</v>
      </c>
      <c r="AS21" t="s">
        <v>161</v>
      </c>
      <c r="AT21" s="2" t="s">
        <v>115</v>
      </c>
      <c r="AU21">
        <v>13</v>
      </c>
      <c r="AV21">
        <v>60</v>
      </c>
      <c r="AW21">
        <v>30</v>
      </c>
      <c r="AX21" s="2" t="s">
        <v>732</v>
      </c>
      <c r="AY21" s="2" t="s">
        <v>733</v>
      </c>
      <c r="AZ21" s="2">
        <v>2</v>
      </c>
      <c r="BA21" s="2"/>
      <c r="CJ21">
        <v>1</v>
      </c>
      <c r="CK21" s="2" t="s">
        <v>734</v>
      </c>
      <c r="CM21">
        <v>2</v>
      </c>
      <c r="CN21" s="2"/>
      <c r="CO21">
        <v>1</v>
      </c>
      <c r="CP21" s="2"/>
      <c r="CQ21">
        <v>2</v>
      </c>
      <c r="CR21">
        <v>3</v>
      </c>
      <c r="CS21" s="2"/>
      <c r="CT21" s="2"/>
      <c r="CU21" s="2" t="s">
        <v>735</v>
      </c>
      <c r="CV21" s="2" t="s">
        <v>719</v>
      </c>
      <c r="CW21" s="2" t="s">
        <v>719</v>
      </c>
      <c r="CX21" s="2" t="s">
        <v>736</v>
      </c>
      <c r="CY21" s="2" t="s">
        <v>115</v>
      </c>
      <c r="CZ21">
        <v>12</v>
      </c>
      <c r="DJ21">
        <f t="shared" si="0"/>
        <v>2</v>
      </c>
      <c r="DK21">
        <f t="shared" si="0"/>
        <v>1</v>
      </c>
      <c r="DL21">
        <f t="shared" si="0"/>
        <v>1</v>
      </c>
      <c r="DM21">
        <f t="shared" si="0"/>
        <v>14</v>
      </c>
      <c r="DN21">
        <f t="shared" si="0"/>
        <v>4</v>
      </c>
      <c r="DO21">
        <f aca="true" t="shared" si="13" ref="DO21:ED37">LEN(J21)</f>
        <v>2</v>
      </c>
      <c r="DP21">
        <f t="shared" si="13"/>
        <v>1</v>
      </c>
      <c r="DQ21">
        <f t="shared" si="13"/>
        <v>2</v>
      </c>
      <c r="DR21">
        <f t="shared" si="13"/>
        <v>1</v>
      </c>
      <c r="DS21">
        <f t="shared" si="13"/>
        <v>0</v>
      </c>
      <c r="DT21">
        <f t="shared" si="13"/>
        <v>0</v>
      </c>
      <c r="DU21">
        <f t="shared" si="13"/>
        <v>0</v>
      </c>
      <c r="DV21">
        <f t="shared" si="13"/>
        <v>0</v>
      </c>
      <c r="DW21">
        <f t="shared" si="13"/>
        <v>0</v>
      </c>
      <c r="DX21">
        <f t="shared" si="13"/>
        <v>0</v>
      </c>
      <c r="DY21">
        <f t="shared" si="13"/>
        <v>0</v>
      </c>
      <c r="DZ21">
        <f t="shared" si="13"/>
        <v>0</v>
      </c>
      <c r="EA21">
        <f t="shared" si="13"/>
        <v>0</v>
      </c>
      <c r="EB21">
        <f t="shared" si="13"/>
        <v>0</v>
      </c>
      <c r="EC21">
        <f t="shared" si="13"/>
        <v>0</v>
      </c>
      <c r="ED21">
        <f t="shared" si="9"/>
        <v>0</v>
      </c>
      <c r="EE21">
        <f t="shared" si="9"/>
        <v>12</v>
      </c>
      <c r="EF21">
        <f t="shared" si="9"/>
        <v>2</v>
      </c>
      <c r="EG21">
        <f t="shared" si="9"/>
        <v>2</v>
      </c>
      <c r="EH21">
        <f t="shared" si="9"/>
        <v>3</v>
      </c>
      <c r="EI21">
        <f t="shared" si="9"/>
        <v>3</v>
      </c>
      <c r="EJ21">
        <f t="shared" si="9"/>
        <v>3</v>
      </c>
      <c r="EK21">
        <f t="shared" si="9"/>
        <v>3</v>
      </c>
      <c r="EL21">
        <f t="shared" si="9"/>
        <v>2</v>
      </c>
      <c r="EM21">
        <f t="shared" si="9"/>
        <v>2</v>
      </c>
      <c r="EN21">
        <f t="shared" si="9"/>
        <v>1</v>
      </c>
      <c r="EO21">
        <f t="shared" si="9"/>
        <v>1</v>
      </c>
      <c r="EP21">
        <f t="shared" si="9"/>
        <v>14</v>
      </c>
      <c r="EQ21">
        <f t="shared" si="9"/>
        <v>4</v>
      </c>
      <c r="ER21">
        <f t="shared" si="9"/>
        <v>5</v>
      </c>
      <c r="ES21">
        <f t="shared" si="3"/>
        <v>19</v>
      </c>
      <c r="ET21">
        <f aca="true" t="shared" si="14" ref="ET21:FI36">LEN(AS21)</f>
        <v>4</v>
      </c>
      <c r="EU21">
        <f t="shared" si="14"/>
        <v>4</v>
      </c>
      <c r="EV21">
        <f t="shared" si="14"/>
        <v>2</v>
      </c>
      <c r="EW21">
        <f t="shared" si="14"/>
        <v>2</v>
      </c>
      <c r="EX21">
        <f t="shared" si="14"/>
        <v>2</v>
      </c>
      <c r="EY21">
        <f t="shared" si="14"/>
        <v>9</v>
      </c>
      <c r="EZ21">
        <f t="shared" si="14"/>
        <v>36</v>
      </c>
      <c r="FA21">
        <f t="shared" si="14"/>
        <v>1</v>
      </c>
      <c r="FB21">
        <f t="shared" si="14"/>
        <v>0</v>
      </c>
      <c r="FC21">
        <f t="shared" si="14"/>
        <v>0</v>
      </c>
      <c r="FD21">
        <f t="shared" si="14"/>
        <v>0</v>
      </c>
      <c r="FE21">
        <f t="shared" si="14"/>
        <v>0</v>
      </c>
      <c r="FF21">
        <f t="shared" si="14"/>
        <v>0</v>
      </c>
      <c r="FG21">
        <f t="shared" si="14"/>
        <v>0</v>
      </c>
      <c r="FH21">
        <f t="shared" si="14"/>
        <v>0</v>
      </c>
      <c r="FI21">
        <f t="shared" si="10"/>
        <v>0</v>
      </c>
      <c r="FJ21">
        <f t="shared" si="10"/>
        <v>0</v>
      </c>
      <c r="FK21">
        <f t="shared" si="10"/>
        <v>0</v>
      </c>
      <c r="FL21">
        <f t="shared" si="10"/>
        <v>0</v>
      </c>
      <c r="FM21">
        <f t="shared" si="10"/>
        <v>0</v>
      </c>
      <c r="FN21">
        <f t="shared" si="10"/>
        <v>0</v>
      </c>
      <c r="FO21">
        <f t="shared" si="10"/>
        <v>0</v>
      </c>
      <c r="FP21">
        <f t="shared" si="10"/>
        <v>0</v>
      </c>
      <c r="FQ21">
        <f t="shared" si="10"/>
        <v>0</v>
      </c>
      <c r="FR21">
        <f t="shared" si="10"/>
        <v>0</v>
      </c>
      <c r="FS21">
        <f aca="true" t="shared" si="15" ref="FS21:FS54">LEN(BS21)</f>
        <v>0</v>
      </c>
      <c r="FT21">
        <f aca="true" t="shared" si="16" ref="FT21:FT54">LEN(BT21)</f>
        <v>0</v>
      </c>
      <c r="FU21">
        <f aca="true" t="shared" si="17" ref="FU21:FU54">LEN(BU21)</f>
        <v>0</v>
      </c>
      <c r="FV21">
        <f aca="true" t="shared" si="18" ref="FV21:FV54">LEN(BV21)</f>
        <v>0</v>
      </c>
      <c r="FW21">
        <f aca="true" t="shared" si="19" ref="FW21:FW54">LEN(BW21)</f>
        <v>0</v>
      </c>
      <c r="FX21">
        <f aca="true" t="shared" si="20" ref="FX21:FX54">LEN(BX21)</f>
        <v>0</v>
      </c>
      <c r="FY21">
        <f aca="true" t="shared" si="21" ref="FY21:FY54">LEN(BY21)</f>
        <v>0</v>
      </c>
      <c r="FZ21">
        <f aca="true" t="shared" si="22" ref="FZ21:FZ54">LEN(BZ21)</f>
        <v>0</v>
      </c>
      <c r="GA21">
        <f aca="true" t="shared" si="23" ref="GA21:GA54">LEN(CA21)</f>
        <v>0</v>
      </c>
      <c r="GB21">
        <f aca="true" t="shared" si="24" ref="GB21:GB54">LEN(CB21)</f>
        <v>0</v>
      </c>
      <c r="GC21">
        <f aca="true" t="shared" si="25" ref="GC21:GC54">LEN(CC21)</f>
        <v>0</v>
      </c>
      <c r="GD21">
        <f aca="true" t="shared" si="26" ref="GD21:GD54">LEN(CD21)</f>
        <v>0</v>
      </c>
      <c r="GE21">
        <f aca="true" t="shared" si="27" ref="GE21:GE54">LEN(CE21)</f>
        <v>0</v>
      </c>
      <c r="GF21">
        <f aca="true" t="shared" si="28" ref="GF21:GF54">LEN(CF21)</f>
        <v>0</v>
      </c>
      <c r="GG21">
        <f aca="true" t="shared" si="29" ref="GG21:GG54">LEN(CG21)</f>
        <v>0</v>
      </c>
      <c r="GH21">
        <f t="shared" si="11"/>
        <v>0</v>
      </c>
      <c r="GI21">
        <f t="shared" si="11"/>
        <v>0</v>
      </c>
      <c r="GJ21">
        <f t="shared" si="11"/>
        <v>1</v>
      </c>
      <c r="GK21">
        <f t="shared" si="11"/>
        <v>39</v>
      </c>
      <c r="GL21">
        <f t="shared" si="11"/>
        <v>0</v>
      </c>
      <c r="GM21">
        <f t="shared" si="11"/>
        <v>1</v>
      </c>
      <c r="GN21">
        <f t="shared" si="11"/>
        <v>0</v>
      </c>
      <c r="GO21">
        <f t="shared" si="11"/>
        <v>1</v>
      </c>
      <c r="GP21">
        <f t="shared" si="11"/>
        <v>0</v>
      </c>
      <c r="GQ21">
        <f t="shared" si="11"/>
        <v>1</v>
      </c>
      <c r="GR21">
        <f t="shared" si="11"/>
        <v>1</v>
      </c>
      <c r="GS21">
        <f t="shared" si="11"/>
        <v>0</v>
      </c>
      <c r="GT21">
        <f t="shared" si="11"/>
        <v>0</v>
      </c>
      <c r="GU21">
        <f t="shared" si="11"/>
        <v>34</v>
      </c>
      <c r="GV21">
        <f t="shared" si="11"/>
        <v>2</v>
      </c>
      <c r="GW21">
        <f t="shared" si="11"/>
        <v>2</v>
      </c>
      <c r="GX21">
        <f t="shared" si="12"/>
        <v>2</v>
      </c>
      <c r="GY21">
        <f t="shared" si="12"/>
        <v>4</v>
      </c>
      <c r="GZ21">
        <f t="shared" si="12"/>
        <v>2</v>
      </c>
      <c r="HA21">
        <f t="shared" si="12"/>
        <v>0</v>
      </c>
      <c r="HB21">
        <f t="shared" si="12"/>
        <v>0</v>
      </c>
      <c r="HD21">
        <f>SUM(DJ21:HB21)</f>
        <v>254</v>
      </c>
    </row>
    <row r="22" spans="1:212" ht="40.5">
      <c r="A22">
        <v>18</v>
      </c>
      <c r="B22" t="s">
        <v>737</v>
      </c>
      <c r="C22">
        <v>10</v>
      </c>
      <c r="E22" s="2" t="s">
        <v>738</v>
      </c>
      <c r="F22" s="2"/>
      <c r="G22" s="2">
        <v>5</v>
      </c>
      <c r="H22" s="2"/>
      <c r="I22" s="2"/>
      <c r="J22" t="s">
        <v>401</v>
      </c>
      <c r="K22">
        <v>7</v>
      </c>
      <c r="L22" t="s">
        <v>403</v>
      </c>
      <c r="M22">
        <v>3</v>
      </c>
      <c r="Z22" t="s">
        <v>739</v>
      </c>
      <c r="AA22">
        <v>100</v>
      </c>
      <c r="AC22">
        <v>9</v>
      </c>
      <c r="AE22">
        <v>3900</v>
      </c>
      <c r="AG22">
        <v>39</v>
      </c>
      <c r="AK22" s="7" t="s">
        <v>651</v>
      </c>
      <c r="AM22">
        <v>20000</v>
      </c>
      <c r="AN22">
        <v>18000</v>
      </c>
      <c r="AR22"/>
      <c r="AS22" t="s">
        <v>161</v>
      </c>
      <c r="AT22" s="2" t="s">
        <v>740</v>
      </c>
      <c r="AU22">
        <v>20</v>
      </c>
      <c r="AV22">
        <v>60</v>
      </c>
      <c r="AW22">
        <v>40</v>
      </c>
      <c r="AX22" s="2" t="s">
        <v>741</v>
      </c>
      <c r="AY22" s="2" t="s">
        <v>742</v>
      </c>
      <c r="AZ22" s="2">
        <v>2</v>
      </c>
      <c r="BA22" s="2"/>
      <c r="BB22">
        <v>1860</v>
      </c>
      <c r="BC22">
        <v>150</v>
      </c>
      <c r="BD22" s="2">
        <v>200</v>
      </c>
      <c r="BE22" s="2">
        <v>900</v>
      </c>
      <c r="BF22" s="2">
        <v>300</v>
      </c>
      <c r="BG22" s="2">
        <v>10</v>
      </c>
      <c r="BH22" s="2">
        <v>300</v>
      </c>
      <c r="BJ22" s="2">
        <v>20</v>
      </c>
      <c r="BM22">
        <v>10</v>
      </c>
      <c r="BN22">
        <v>50</v>
      </c>
      <c r="BS22">
        <v>200</v>
      </c>
      <c r="BT22">
        <v>900</v>
      </c>
      <c r="BU22">
        <v>900</v>
      </c>
      <c r="BV22">
        <v>700</v>
      </c>
      <c r="BW22">
        <v>200</v>
      </c>
      <c r="BX22">
        <v>50</v>
      </c>
      <c r="BY22">
        <v>400</v>
      </c>
      <c r="BZ22">
        <v>417</v>
      </c>
      <c r="CB22">
        <v>20</v>
      </c>
      <c r="CD22">
        <v>3</v>
      </c>
      <c r="CE22">
        <v>100</v>
      </c>
      <c r="CF22">
        <v>10</v>
      </c>
      <c r="CJ22">
        <v>3</v>
      </c>
      <c r="CK22" s="2" t="s">
        <v>743</v>
      </c>
      <c r="CL22" t="s">
        <v>744</v>
      </c>
      <c r="CM22">
        <v>1</v>
      </c>
      <c r="CN22" s="2" t="s">
        <v>745</v>
      </c>
      <c r="CO22">
        <v>3</v>
      </c>
      <c r="CP22" s="2"/>
      <c r="CR22">
        <v>3</v>
      </c>
      <c r="CS22" s="2"/>
      <c r="CT22" s="2"/>
      <c r="CU22" s="2" t="s">
        <v>746</v>
      </c>
      <c r="CV22" s="2" t="s">
        <v>747</v>
      </c>
      <c r="CW22" s="2" t="s">
        <v>747</v>
      </c>
      <c r="CX22" s="2" t="s">
        <v>748</v>
      </c>
      <c r="CY22" s="2" t="s">
        <v>749</v>
      </c>
      <c r="CZ22">
        <v>23</v>
      </c>
      <c r="DJ22">
        <f t="shared" si="0"/>
        <v>3</v>
      </c>
      <c r="DK22">
        <f t="shared" si="0"/>
        <v>2</v>
      </c>
      <c r="DL22">
        <f t="shared" si="0"/>
        <v>0</v>
      </c>
      <c r="DM22">
        <f t="shared" si="0"/>
        <v>34</v>
      </c>
      <c r="DN22">
        <f t="shared" si="0"/>
        <v>0</v>
      </c>
      <c r="DO22">
        <f t="shared" si="13"/>
        <v>2</v>
      </c>
      <c r="DP22">
        <f t="shared" si="13"/>
        <v>1</v>
      </c>
      <c r="DQ22">
        <f t="shared" si="13"/>
        <v>2</v>
      </c>
      <c r="DR22">
        <f t="shared" si="13"/>
        <v>1</v>
      </c>
      <c r="DS22">
        <f t="shared" si="13"/>
        <v>0</v>
      </c>
      <c r="DT22">
        <f t="shared" si="13"/>
        <v>0</v>
      </c>
      <c r="DU22">
        <f t="shared" si="13"/>
        <v>0</v>
      </c>
      <c r="DV22">
        <f t="shared" si="13"/>
        <v>0</v>
      </c>
      <c r="DW22">
        <f t="shared" si="13"/>
        <v>0</v>
      </c>
      <c r="DX22">
        <f t="shared" si="13"/>
        <v>0</v>
      </c>
      <c r="DY22">
        <f t="shared" si="13"/>
        <v>0</v>
      </c>
      <c r="DZ22">
        <f t="shared" si="13"/>
        <v>0</v>
      </c>
      <c r="EA22">
        <f t="shared" si="13"/>
        <v>0</v>
      </c>
      <c r="EB22">
        <f t="shared" si="13"/>
        <v>0</v>
      </c>
      <c r="EC22">
        <f t="shared" si="13"/>
        <v>0</v>
      </c>
      <c r="ED22">
        <f t="shared" si="9"/>
        <v>0</v>
      </c>
      <c r="EE22">
        <f t="shared" si="9"/>
        <v>9</v>
      </c>
      <c r="EF22">
        <f t="shared" si="9"/>
        <v>3</v>
      </c>
      <c r="EG22">
        <f t="shared" si="9"/>
        <v>0</v>
      </c>
      <c r="EH22">
        <f t="shared" si="9"/>
        <v>1</v>
      </c>
      <c r="EI22">
        <f t="shared" si="9"/>
        <v>0</v>
      </c>
      <c r="EJ22">
        <f t="shared" si="9"/>
        <v>4</v>
      </c>
      <c r="EK22">
        <f t="shared" si="9"/>
        <v>0</v>
      </c>
      <c r="EL22">
        <f t="shared" si="9"/>
        <v>2</v>
      </c>
      <c r="EM22">
        <f t="shared" si="9"/>
        <v>0</v>
      </c>
      <c r="EN22">
        <f t="shared" si="9"/>
        <v>0</v>
      </c>
      <c r="EO22">
        <f t="shared" si="9"/>
        <v>0</v>
      </c>
      <c r="EP22">
        <f t="shared" si="9"/>
        <v>18</v>
      </c>
      <c r="EQ22">
        <f t="shared" si="9"/>
        <v>0</v>
      </c>
      <c r="ER22">
        <f t="shared" si="9"/>
        <v>5</v>
      </c>
      <c r="ES22">
        <f t="shared" si="3"/>
        <v>0</v>
      </c>
      <c r="ET22">
        <f t="shared" si="14"/>
        <v>4</v>
      </c>
      <c r="EU22">
        <f t="shared" si="14"/>
        <v>4</v>
      </c>
      <c r="EV22">
        <f t="shared" si="14"/>
        <v>2</v>
      </c>
      <c r="EW22">
        <f t="shared" si="14"/>
        <v>2</v>
      </c>
      <c r="EX22">
        <f t="shared" si="14"/>
        <v>2</v>
      </c>
      <c r="EY22">
        <f t="shared" si="14"/>
        <v>36</v>
      </c>
      <c r="EZ22">
        <f t="shared" si="14"/>
        <v>13</v>
      </c>
      <c r="FA22">
        <f t="shared" si="14"/>
        <v>1</v>
      </c>
      <c r="FB22">
        <f t="shared" si="14"/>
        <v>0</v>
      </c>
      <c r="FC22">
        <f t="shared" si="14"/>
        <v>4</v>
      </c>
      <c r="FD22">
        <f t="shared" si="14"/>
        <v>3</v>
      </c>
      <c r="FE22">
        <f t="shared" si="14"/>
        <v>3</v>
      </c>
      <c r="FF22">
        <f t="shared" si="14"/>
        <v>3</v>
      </c>
      <c r="FG22">
        <f t="shared" si="14"/>
        <v>3</v>
      </c>
      <c r="FH22">
        <f t="shared" si="14"/>
        <v>2</v>
      </c>
      <c r="FI22">
        <f t="shared" si="10"/>
        <v>3</v>
      </c>
      <c r="FJ22">
        <f t="shared" si="10"/>
        <v>0</v>
      </c>
      <c r="FK22">
        <f t="shared" si="10"/>
        <v>2</v>
      </c>
      <c r="FL22">
        <f t="shared" si="10"/>
        <v>0</v>
      </c>
      <c r="FM22">
        <f t="shared" si="10"/>
        <v>0</v>
      </c>
      <c r="FN22">
        <f t="shared" si="10"/>
        <v>2</v>
      </c>
      <c r="FO22">
        <f t="shared" si="10"/>
        <v>2</v>
      </c>
      <c r="FP22">
        <f t="shared" si="10"/>
        <v>0</v>
      </c>
      <c r="FQ22">
        <f t="shared" si="10"/>
        <v>0</v>
      </c>
      <c r="FR22">
        <f t="shared" si="10"/>
        <v>0</v>
      </c>
      <c r="FS22">
        <f t="shared" si="15"/>
        <v>3</v>
      </c>
      <c r="FT22">
        <f t="shared" si="16"/>
        <v>3</v>
      </c>
      <c r="FU22">
        <f t="shared" si="17"/>
        <v>3</v>
      </c>
      <c r="FV22">
        <f t="shared" si="18"/>
        <v>3</v>
      </c>
      <c r="FW22">
        <f t="shared" si="19"/>
        <v>3</v>
      </c>
      <c r="FX22">
        <f t="shared" si="20"/>
        <v>2</v>
      </c>
      <c r="FY22">
        <f t="shared" si="21"/>
        <v>3</v>
      </c>
      <c r="FZ22">
        <f t="shared" si="22"/>
        <v>3</v>
      </c>
      <c r="GA22">
        <f t="shared" si="23"/>
        <v>0</v>
      </c>
      <c r="GB22">
        <f t="shared" si="24"/>
        <v>2</v>
      </c>
      <c r="GC22">
        <f t="shared" si="25"/>
        <v>0</v>
      </c>
      <c r="GD22">
        <f t="shared" si="26"/>
        <v>1</v>
      </c>
      <c r="GE22">
        <f t="shared" si="27"/>
        <v>3</v>
      </c>
      <c r="GF22">
        <f t="shared" si="28"/>
        <v>2</v>
      </c>
      <c r="GG22">
        <f t="shared" si="29"/>
        <v>0</v>
      </c>
      <c r="GH22">
        <f t="shared" si="11"/>
        <v>0</v>
      </c>
      <c r="GI22">
        <f t="shared" si="11"/>
        <v>0</v>
      </c>
      <c r="GJ22">
        <f t="shared" si="11"/>
        <v>1</v>
      </c>
      <c r="GK22">
        <f t="shared" si="11"/>
        <v>11</v>
      </c>
      <c r="GL22">
        <f t="shared" si="11"/>
        <v>2</v>
      </c>
      <c r="GM22">
        <f t="shared" si="11"/>
        <v>1</v>
      </c>
      <c r="GN22">
        <f t="shared" si="11"/>
        <v>84</v>
      </c>
      <c r="GO22">
        <f t="shared" si="11"/>
        <v>1</v>
      </c>
      <c r="GP22">
        <f t="shared" si="11"/>
        <v>0</v>
      </c>
      <c r="GQ22">
        <f t="shared" si="11"/>
        <v>0</v>
      </c>
      <c r="GR22">
        <f t="shared" si="11"/>
        <v>1</v>
      </c>
      <c r="GS22">
        <f t="shared" si="11"/>
        <v>0</v>
      </c>
      <c r="GT22">
        <f t="shared" si="11"/>
        <v>0</v>
      </c>
      <c r="GU22">
        <f t="shared" si="11"/>
        <v>16</v>
      </c>
      <c r="GV22">
        <f t="shared" si="11"/>
        <v>3</v>
      </c>
      <c r="GW22">
        <f t="shared" si="11"/>
        <v>3</v>
      </c>
      <c r="GX22">
        <f t="shared" si="12"/>
        <v>7</v>
      </c>
      <c r="GY22">
        <f t="shared" si="12"/>
        <v>17</v>
      </c>
      <c r="GZ22">
        <f t="shared" si="12"/>
        <v>2</v>
      </c>
      <c r="HA22">
        <f t="shared" si="12"/>
        <v>0</v>
      </c>
      <c r="HB22">
        <f t="shared" si="12"/>
        <v>0</v>
      </c>
      <c r="HD22">
        <f>SUM(DJ22:HB22)</f>
        <v>358</v>
      </c>
    </row>
    <row r="23" spans="1:212" ht="54">
      <c r="A23">
        <v>19</v>
      </c>
      <c r="B23" t="s">
        <v>750</v>
      </c>
      <c r="C23">
        <v>4</v>
      </c>
      <c r="D23">
        <v>2</v>
      </c>
      <c r="E23" s="2" t="s">
        <v>751</v>
      </c>
      <c r="F23" s="2" t="s">
        <v>752</v>
      </c>
      <c r="G23" s="2">
        <v>5</v>
      </c>
      <c r="H23" s="2">
        <v>7</v>
      </c>
      <c r="I23" s="2">
        <v>2</v>
      </c>
      <c r="J23" t="s">
        <v>401</v>
      </c>
      <c r="K23">
        <v>8</v>
      </c>
      <c r="L23" t="s">
        <v>19</v>
      </c>
      <c r="M23">
        <v>1</v>
      </c>
      <c r="N23" t="s">
        <v>404</v>
      </c>
      <c r="O23">
        <v>1</v>
      </c>
      <c r="Z23" t="s">
        <v>753</v>
      </c>
      <c r="AA23">
        <v>96</v>
      </c>
      <c r="AB23">
        <v>42</v>
      </c>
      <c r="AC23">
        <v>2</v>
      </c>
      <c r="AD23">
        <v>4</v>
      </c>
      <c r="AE23">
        <v>3003</v>
      </c>
      <c r="AF23">
        <v>1004</v>
      </c>
      <c r="AG23">
        <v>35</v>
      </c>
      <c r="AH23">
        <v>24</v>
      </c>
      <c r="AI23">
        <v>0.75</v>
      </c>
      <c r="AJ23">
        <v>1.5</v>
      </c>
      <c r="AL23" t="s">
        <v>43</v>
      </c>
      <c r="AR23"/>
      <c r="AS23" t="s">
        <v>456</v>
      </c>
      <c r="AU23">
        <v>22</v>
      </c>
      <c r="AV23">
        <v>105</v>
      </c>
      <c r="AW23">
        <v>43</v>
      </c>
      <c r="AX23" s="2" t="s">
        <v>754</v>
      </c>
      <c r="AY23" s="2" t="s">
        <v>115</v>
      </c>
      <c r="AZ23" s="2">
        <v>2</v>
      </c>
      <c r="BA23" s="2"/>
      <c r="BB23">
        <v>2105</v>
      </c>
      <c r="BC23">
        <v>155</v>
      </c>
      <c r="BD23" s="2">
        <v>127</v>
      </c>
      <c r="BE23" s="2">
        <v>381</v>
      </c>
      <c r="BF23" s="2">
        <v>194</v>
      </c>
      <c r="BG23" s="2">
        <v>6</v>
      </c>
      <c r="BH23" s="2">
        <v>51</v>
      </c>
      <c r="BI23" s="2">
        <v>3</v>
      </c>
      <c r="BJ23" s="2">
        <v>9</v>
      </c>
      <c r="BK23" s="2">
        <v>3</v>
      </c>
      <c r="BM23" s="2">
        <v>6</v>
      </c>
      <c r="BP23">
        <v>6</v>
      </c>
      <c r="BQ23">
        <v>127</v>
      </c>
      <c r="BS23">
        <v>105</v>
      </c>
      <c r="BT23">
        <v>484</v>
      </c>
      <c r="BU23">
        <v>646</v>
      </c>
      <c r="BV23">
        <v>298</v>
      </c>
      <c r="BW23">
        <v>675</v>
      </c>
      <c r="BX23">
        <v>64</v>
      </c>
      <c r="BY23">
        <v>94</v>
      </c>
      <c r="BZ23">
        <v>25</v>
      </c>
      <c r="CA23">
        <v>162</v>
      </c>
      <c r="CD23">
        <v>14</v>
      </c>
      <c r="CH23">
        <v>282</v>
      </c>
      <c r="CJ23">
        <v>1</v>
      </c>
      <c r="CK23" s="2" t="s">
        <v>755</v>
      </c>
      <c r="CL23" s="2"/>
      <c r="CM23">
        <v>1</v>
      </c>
      <c r="CN23" s="2"/>
      <c r="CO23">
        <v>1</v>
      </c>
      <c r="CP23" s="2"/>
      <c r="CQ23">
        <v>1</v>
      </c>
      <c r="CS23" s="2"/>
      <c r="CT23" s="2"/>
      <c r="CU23" s="2" t="s">
        <v>756</v>
      </c>
      <c r="CV23" s="2" t="s">
        <v>669</v>
      </c>
      <c r="CW23" s="2" t="s">
        <v>669</v>
      </c>
      <c r="CX23" s="2" t="s">
        <v>757</v>
      </c>
      <c r="CY23" s="2"/>
      <c r="CZ23">
        <v>123</v>
      </c>
      <c r="DJ23">
        <f t="shared" si="0"/>
        <v>2</v>
      </c>
      <c r="DK23">
        <f t="shared" si="0"/>
        <v>1</v>
      </c>
      <c r="DL23">
        <f t="shared" si="0"/>
        <v>1</v>
      </c>
      <c r="DM23">
        <f t="shared" si="0"/>
        <v>19</v>
      </c>
      <c r="DN23">
        <f t="shared" si="0"/>
        <v>20</v>
      </c>
      <c r="DO23">
        <f t="shared" si="13"/>
        <v>2</v>
      </c>
      <c r="DP23">
        <f t="shared" si="13"/>
        <v>1</v>
      </c>
      <c r="DQ23">
        <f t="shared" si="13"/>
        <v>3</v>
      </c>
      <c r="DR23">
        <f t="shared" si="13"/>
        <v>1</v>
      </c>
      <c r="DS23">
        <f t="shared" si="13"/>
        <v>4</v>
      </c>
      <c r="DT23">
        <f t="shared" si="13"/>
        <v>1</v>
      </c>
      <c r="DU23">
        <f t="shared" si="13"/>
        <v>0</v>
      </c>
      <c r="DV23">
        <f t="shared" si="13"/>
        <v>0</v>
      </c>
      <c r="DW23">
        <f t="shared" si="13"/>
        <v>0</v>
      </c>
      <c r="DX23">
        <f t="shared" si="13"/>
        <v>0</v>
      </c>
      <c r="DY23">
        <f t="shared" si="13"/>
        <v>0</v>
      </c>
      <c r="DZ23">
        <f t="shared" si="13"/>
        <v>0</v>
      </c>
      <c r="EA23">
        <f t="shared" si="13"/>
        <v>0</v>
      </c>
      <c r="EB23">
        <f t="shared" si="13"/>
        <v>0</v>
      </c>
      <c r="EC23">
        <f t="shared" si="13"/>
        <v>0</v>
      </c>
      <c r="ED23">
        <f t="shared" si="9"/>
        <v>0</v>
      </c>
      <c r="EE23">
        <f t="shared" si="9"/>
        <v>8</v>
      </c>
      <c r="EF23">
        <f t="shared" si="9"/>
        <v>2</v>
      </c>
      <c r="EG23">
        <f t="shared" si="9"/>
        <v>2</v>
      </c>
      <c r="EH23">
        <f t="shared" si="9"/>
        <v>1</v>
      </c>
      <c r="EI23">
        <f t="shared" si="9"/>
        <v>1</v>
      </c>
      <c r="EJ23">
        <f t="shared" si="9"/>
        <v>4</v>
      </c>
      <c r="EK23">
        <f t="shared" si="9"/>
        <v>4</v>
      </c>
      <c r="EL23">
        <f t="shared" si="9"/>
        <v>2</v>
      </c>
      <c r="EM23">
        <f t="shared" si="9"/>
        <v>2</v>
      </c>
      <c r="EN23">
        <f t="shared" si="9"/>
        <v>4</v>
      </c>
      <c r="EO23">
        <f t="shared" si="9"/>
        <v>3</v>
      </c>
      <c r="EP23">
        <f t="shared" si="9"/>
        <v>0</v>
      </c>
      <c r="EQ23">
        <f t="shared" si="9"/>
        <v>4</v>
      </c>
      <c r="ER23">
        <f t="shared" si="9"/>
        <v>0</v>
      </c>
      <c r="ES23">
        <f t="shared" si="3"/>
        <v>0</v>
      </c>
      <c r="ET23">
        <f t="shared" si="14"/>
        <v>4</v>
      </c>
      <c r="EU23">
        <f t="shared" si="14"/>
        <v>0</v>
      </c>
      <c r="EV23">
        <f t="shared" si="14"/>
        <v>2</v>
      </c>
      <c r="EW23">
        <f t="shared" si="14"/>
        <v>3</v>
      </c>
      <c r="EX23">
        <f t="shared" si="14"/>
        <v>2</v>
      </c>
      <c r="EY23">
        <f t="shared" si="14"/>
        <v>9</v>
      </c>
      <c r="EZ23">
        <f t="shared" si="14"/>
        <v>4</v>
      </c>
      <c r="FA23">
        <f t="shared" si="14"/>
        <v>1</v>
      </c>
      <c r="FB23">
        <f t="shared" si="14"/>
        <v>0</v>
      </c>
      <c r="FC23">
        <f t="shared" si="14"/>
        <v>4</v>
      </c>
      <c r="FD23">
        <f t="shared" si="14"/>
        <v>3</v>
      </c>
      <c r="FE23">
        <f t="shared" si="14"/>
        <v>3</v>
      </c>
      <c r="FF23">
        <f t="shared" si="14"/>
        <v>3</v>
      </c>
      <c r="FG23">
        <f t="shared" si="14"/>
        <v>3</v>
      </c>
      <c r="FH23">
        <f t="shared" si="14"/>
        <v>1</v>
      </c>
      <c r="FI23">
        <f t="shared" si="10"/>
        <v>2</v>
      </c>
      <c r="FJ23">
        <f t="shared" si="10"/>
        <v>1</v>
      </c>
      <c r="FK23">
        <f t="shared" si="10"/>
        <v>1</v>
      </c>
      <c r="FL23">
        <f t="shared" si="10"/>
        <v>1</v>
      </c>
      <c r="FM23">
        <f t="shared" si="10"/>
        <v>0</v>
      </c>
      <c r="FN23">
        <f t="shared" si="10"/>
        <v>1</v>
      </c>
      <c r="FO23">
        <f t="shared" si="10"/>
        <v>0</v>
      </c>
      <c r="FP23">
        <f t="shared" si="10"/>
        <v>0</v>
      </c>
      <c r="FQ23">
        <f t="shared" si="10"/>
        <v>1</v>
      </c>
      <c r="FR23">
        <f t="shared" si="10"/>
        <v>3</v>
      </c>
      <c r="FS23">
        <f t="shared" si="15"/>
        <v>3</v>
      </c>
      <c r="FT23">
        <f t="shared" si="16"/>
        <v>3</v>
      </c>
      <c r="FU23">
        <f t="shared" si="17"/>
        <v>3</v>
      </c>
      <c r="FV23">
        <f t="shared" si="18"/>
        <v>3</v>
      </c>
      <c r="FW23">
        <f t="shared" si="19"/>
        <v>3</v>
      </c>
      <c r="FX23">
        <f t="shared" si="20"/>
        <v>2</v>
      </c>
      <c r="FY23">
        <f t="shared" si="21"/>
        <v>2</v>
      </c>
      <c r="FZ23">
        <f t="shared" si="22"/>
        <v>2</v>
      </c>
      <c r="GA23">
        <f t="shared" si="23"/>
        <v>3</v>
      </c>
      <c r="GB23">
        <f t="shared" si="24"/>
        <v>0</v>
      </c>
      <c r="GC23">
        <f t="shared" si="25"/>
        <v>0</v>
      </c>
      <c r="GD23">
        <f t="shared" si="26"/>
        <v>2</v>
      </c>
      <c r="GE23">
        <f t="shared" si="27"/>
        <v>0</v>
      </c>
      <c r="GF23">
        <f t="shared" si="28"/>
        <v>0</v>
      </c>
      <c r="GG23">
        <f t="shared" si="29"/>
        <v>0</v>
      </c>
      <c r="GH23">
        <f t="shared" si="11"/>
        <v>3</v>
      </c>
      <c r="GI23">
        <f t="shared" si="11"/>
        <v>0</v>
      </c>
      <c r="GJ23">
        <f t="shared" si="11"/>
        <v>1</v>
      </c>
      <c r="GK23">
        <f t="shared" si="11"/>
        <v>89</v>
      </c>
      <c r="GL23">
        <f t="shared" si="11"/>
        <v>0</v>
      </c>
      <c r="GM23">
        <f t="shared" si="11"/>
        <v>1</v>
      </c>
      <c r="GN23">
        <f t="shared" si="11"/>
        <v>0</v>
      </c>
      <c r="GO23">
        <f t="shared" si="11"/>
        <v>1</v>
      </c>
      <c r="GP23">
        <f t="shared" si="11"/>
        <v>0</v>
      </c>
      <c r="GQ23">
        <f t="shared" si="11"/>
        <v>1</v>
      </c>
      <c r="GR23">
        <f t="shared" si="11"/>
        <v>0</v>
      </c>
      <c r="GS23">
        <f t="shared" si="11"/>
        <v>0</v>
      </c>
      <c r="GT23">
        <f t="shared" si="11"/>
        <v>0</v>
      </c>
      <c r="GU23">
        <f t="shared" si="11"/>
        <v>21</v>
      </c>
      <c r="GV23">
        <f t="shared" si="11"/>
        <v>2</v>
      </c>
      <c r="GW23">
        <f t="shared" si="11"/>
        <v>2</v>
      </c>
      <c r="GX23">
        <f t="shared" si="12"/>
        <v>2</v>
      </c>
      <c r="GY23">
        <f t="shared" si="12"/>
        <v>0</v>
      </c>
      <c r="GZ23">
        <f t="shared" si="12"/>
        <v>3</v>
      </c>
      <c r="HA23">
        <f t="shared" si="12"/>
        <v>0</v>
      </c>
      <c r="HB23">
        <f t="shared" si="12"/>
        <v>0</v>
      </c>
      <c r="HD23">
        <f>SUM(DJ23:HB23)</f>
        <v>296</v>
      </c>
    </row>
    <row r="24" spans="1:212" ht="81">
      <c r="A24">
        <v>20</v>
      </c>
      <c r="B24" t="s">
        <v>758</v>
      </c>
      <c r="C24">
        <v>5</v>
      </c>
      <c r="D24">
        <v>5</v>
      </c>
      <c r="E24" s="2" t="s">
        <v>759</v>
      </c>
      <c r="F24" s="2" t="s">
        <v>760</v>
      </c>
      <c r="G24" s="2">
        <v>6</v>
      </c>
      <c r="H24" s="2">
        <v>8</v>
      </c>
      <c r="I24" s="2">
        <v>2</v>
      </c>
      <c r="J24" t="s">
        <v>401</v>
      </c>
      <c r="K24">
        <v>6</v>
      </c>
      <c r="L24" t="s">
        <v>409</v>
      </c>
      <c r="M24">
        <v>1</v>
      </c>
      <c r="N24" t="s">
        <v>404</v>
      </c>
      <c r="O24">
        <v>1</v>
      </c>
      <c r="P24" t="s">
        <v>410</v>
      </c>
      <c r="Q24">
        <v>1</v>
      </c>
      <c r="Z24" t="s">
        <v>761</v>
      </c>
      <c r="AA24">
        <v>92</v>
      </c>
      <c r="AB24">
        <v>95</v>
      </c>
      <c r="AC24">
        <v>1.5</v>
      </c>
      <c r="AD24">
        <v>1.5</v>
      </c>
      <c r="AE24">
        <v>3546</v>
      </c>
      <c r="AF24">
        <v>2683</v>
      </c>
      <c r="AG24">
        <v>38</v>
      </c>
      <c r="AI24">
        <v>1</v>
      </c>
      <c r="AK24" s="7" t="s">
        <v>762</v>
      </c>
      <c r="AL24" t="s">
        <v>43</v>
      </c>
      <c r="AM24">
        <v>18000</v>
      </c>
      <c r="AN24">
        <v>18000</v>
      </c>
      <c r="AO24">
        <v>18000</v>
      </c>
      <c r="AP24">
        <v>18000</v>
      </c>
      <c r="AQ24" t="s">
        <v>471</v>
      </c>
      <c r="AR24" s="1">
        <v>3</v>
      </c>
      <c r="AS24" t="s">
        <v>456</v>
      </c>
      <c r="AT24" s="2" t="s">
        <v>763</v>
      </c>
      <c r="AX24" s="2" t="s">
        <v>764</v>
      </c>
      <c r="AY24" s="2" t="s">
        <v>765</v>
      </c>
      <c r="AZ24" s="2">
        <v>2</v>
      </c>
      <c r="BA24" s="2"/>
      <c r="CJ24">
        <v>2</v>
      </c>
      <c r="CK24" s="2" t="s">
        <v>193</v>
      </c>
      <c r="CM24">
        <v>2</v>
      </c>
      <c r="CN24" s="2" t="s">
        <v>766</v>
      </c>
      <c r="CO24">
        <v>3</v>
      </c>
      <c r="CP24" s="2" t="s">
        <v>767</v>
      </c>
      <c r="CQ24">
        <v>1</v>
      </c>
      <c r="CR24">
        <v>3</v>
      </c>
      <c r="CS24" s="2" t="s">
        <v>768</v>
      </c>
      <c r="CT24" s="2" t="s">
        <v>769</v>
      </c>
      <c r="CU24" s="2" t="s">
        <v>770</v>
      </c>
      <c r="CV24" s="2" t="s">
        <v>771</v>
      </c>
      <c r="CW24" s="2" t="s">
        <v>772</v>
      </c>
      <c r="CX24" s="2" t="s">
        <v>773</v>
      </c>
      <c r="CY24" s="2" t="s">
        <v>774</v>
      </c>
      <c r="CZ24">
        <v>123</v>
      </c>
      <c r="DB24" s="2" t="s">
        <v>775</v>
      </c>
      <c r="DJ24">
        <f t="shared" si="0"/>
        <v>3</v>
      </c>
      <c r="DK24">
        <f t="shared" si="0"/>
        <v>1</v>
      </c>
      <c r="DL24">
        <f t="shared" si="0"/>
        <v>1</v>
      </c>
      <c r="DM24">
        <f t="shared" si="0"/>
        <v>55</v>
      </c>
      <c r="DN24">
        <f t="shared" si="0"/>
        <v>19</v>
      </c>
      <c r="DO24">
        <f t="shared" si="13"/>
        <v>2</v>
      </c>
      <c r="DP24">
        <f t="shared" si="13"/>
        <v>1</v>
      </c>
      <c r="DQ24">
        <f t="shared" si="13"/>
        <v>3</v>
      </c>
      <c r="DR24">
        <f t="shared" si="13"/>
        <v>1</v>
      </c>
      <c r="DS24">
        <f t="shared" si="13"/>
        <v>4</v>
      </c>
      <c r="DT24">
        <f t="shared" si="13"/>
        <v>1</v>
      </c>
      <c r="DU24">
        <f t="shared" si="13"/>
        <v>5</v>
      </c>
      <c r="DV24">
        <f t="shared" si="13"/>
        <v>1</v>
      </c>
      <c r="DW24">
        <f t="shared" si="13"/>
        <v>0</v>
      </c>
      <c r="DX24">
        <f t="shared" si="13"/>
        <v>0</v>
      </c>
      <c r="DY24">
        <f t="shared" si="13"/>
        <v>0</v>
      </c>
      <c r="DZ24">
        <f t="shared" si="13"/>
        <v>0</v>
      </c>
      <c r="EA24">
        <f t="shared" si="13"/>
        <v>0</v>
      </c>
      <c r="EB24">
        <f t="shared" si="13"/>
        <v>0</v>
      </c>
      <c r="EC24">
        <f t="shared" si="13"/>
        <v>0</v>
      </c>
      <c r="ED24">
        <f t="shared" si="9"/>
        <v>0</v>
      </c>
      <c r="EE24">
        <f t="shared" si="9"/>
        <v>10</v>
      </c>
      <c r="EF24">
        <f t="shared" si="9"/>
        <v>2</v>
      </c>
      <c r="EG24">
        <f t="shared" si="9"/>
        <v>2</v>
      </c>
      <c r="EH24">
        <f t="shared" si="9"/>
        <v>3</v>
      </c>
      <c r="EI24">
        <f t="shared" si="9"/>
        <v>3</v>
      </c>
      <c r="EJ24">
        <f t="shared" si="9"/>
        <v>4</v>
      </c>
      <c r="EK24">
        <f t="shared" si="9"/>
        <v>4</v>
      </c>
      <c r="EL24">
        <f t="shared" si="9"/>
        <v>2</v>
      </c>
      <c r="EM24">
        <f t="shared" si="9"/>
        <v>0</v>
      </c>
      <c r="EN24">
        <f t="shared" si="9"/>
        <v>1</v>
      </c>
      <c r="EO24">
        <f t="shared" si="9"/>
        <v>0</v>
      </c>
      <c r="EP24">
        <f t="shared" si="9"/>
        <v>11</v>
      </c>
      <c r="EQ24">
        <f t="shared" si="9"/>
        <v>4</v>
      </c>
      <c r="ER24">
        <f t="shared" si="9"/>
        <v>5</v>
      </c>
      <c r="ES24">
        <f t="shared" si="3"/>
        <v>5</v>
      </c>
      <c r="ET24">
        <f t="shared" si="14"/>
        <v>4</v>
      </c>
      <c r="EU24">
        <f t="shared" si="14"/>
        <v>6</v>
      </c>
      <c r="EV24">
        <f t="shared" si="14"/>
        <v>0</v>
      </c>
      <c r="EW24">
        <f t="shared" si="14"/>
        <v>0</v>
      </c>
      <c r="EX24">
        <f t="shared" si="14"/>
        <v>0</v>
      </c>
      <c r="EY24">
        <f t="shared" si="14"/>
        <v>24</v>
      </c>
      <c r="EZ24">
        <f t="shared" si="14"/>
        <v>48</v>
      </c>
      <c r="FA24">
        <f t="shared" si="14"/>
        <v>1</v>
      </c>
      <c r="FB24">
        <f t="shared" si="14"/>
        <v>0</v>
      </c>
      <c r="FC24">
        <f t="shared" si="14"/>
        <v>0</v>
      </c>
      <c r="FD24">
        <f t="shared" si="14"/>
        <v>0</v>
      </c>
      <c r="FE24">
        <f t="shared" si="14"/>
        <v>0</v>
      </c>
      <c r="FF24">
        <f t="shared" si="14"/>
        <v>0</v>
      </c>
      <c r="FG24">
        <f t="shared" si="14"/>
        <v>0</v>
      </c>
      <c r="FH24">
        <f t="shared" si="14"/>
        <v>0</v>
      </c>
      <c r="FI24">
        <f t="shared" si="10"/>
        <v>0</v>
      </c>
      <c r="FJ24">
        <f t="shared" si="10"/>
        <v>0</v>
      </c>
      <c r="FK24">
        <f t="shared" si="10"/>
        <v>0</v>
      </c>
      <c r="FL24">
        <f t="shared" si="10"/>
        <v>0</v>
      </c>
      <c r="FM24">
        <f t="shared" si="10"/>
        <v>0</v>
      </c>
      <c r="FN24">
        <f t="shared" si="10"/>
        <v>0</v>
      </c>
      <c r="FO24">
        <f t="shared" si="10"/>
        <v>0</v>
      </c>
      <c r="FP24">
        <f t="shared" si="10"/>
        <v>0</v>
      </c>
      <c r="FQ24">
        <f t="shared" si="10"/>
        <v>0</v>
      </c>
      <c r="FR24">
        <f t="shared" si="10"/>
        <v>0</v>
      </c>
      <c r="FS24">
        <f t="shared" si="15"/>
        <v>0</v>
      </c>
      <c r="FT24">
        <f t="shared" si="16"/>
        <v>0</v>
      </c>
      <c r="FU24">
        <f t="shared" si="17"/>
        <v>0</v>
      </c>
      <c r="FV24">
        <f t="shared" si="18"/>
        <v>0</v>
      </c>
      <c r="FW24">
        <f t="shared" si="19"/>
        <v>0</v>
      </c>
      <c r="FX24">
        <f t="shared" si="20"/>
        <v>0</v>
      </c>
      <c r="FY24">
        <f t="shared" si="21"/>
        <v>0</v>
      </c>
      <c r="FZ24">
        <f t="shared" si="22"/>
        <v>0</v>
      </c>
      <c r="GA24">
        <f t="shared" si="23"/>
        <v>0</v>
      </c>
      <c r="GB24">
        <f t="shared" si="24"/>
        <v>0</v>
      </c>
      <c r="GC24">
        <f t="shared" si="25"/>
        <v>0</v>
      </c>
      <c r="GD24">
        <f t="shared" si="26"/>
        <v>0</v>
      </c>
      <c r="GE24">
        <f t="shared" si="27"/>
        <v>0</v>
      </c>
      <c r="GF24">
        <f t="shared" si="28"/>
        <v>0</v>
      </c>
      <c r="GG24">
        <f t="shared" si="29"/>
        <v>0</v>
      </c>
      <c r="GH24">
        <f t="shared" si="11"/>
        <v>0</v>
      </c>
      <c r="GI24">
        <f t="shared" si="11"/>
        <v>0</v>
      </c>
      <c r="GJ24">
        <f t="shared" si="11"/>
        <v>1</v>
      </c>
      <c r="GK24">
        <f t="shared" si="11"/>
        <v>154</v>
      </c>
      <c r="GL24">
        <f t="shared" si="11"/>
        <v>0</v>
      </c>
      <c r="GM24">
        <f t="shared" si="11"/>
        <v>1</v>
      </c>
      <c r="GN24">
        <f t="shared" si="11"/>
        <v>24</v>
      </c>
      <c r="GO24">
        <f t="shared" si="11"/>
        <v>1</v>
      </c>
      <c r="GP24">
        <f t="shared" si="11"/>
        <v>21</v>
      </c>
      <c r="GQ24">
        <f t="shared" si="11"/>
        <v>1</v>
      </c>
      <c r="GR24">
        <f t="shared" si="11"/>
        <v>1</v>
      </c>
      <c r="GS24">
        <f t="shared" si="11"/>
        <v>62</v>
      </c>
      <c r="GT24">
        <f t="shared" si="11"/>
        <v>93</v>
      </c>
      <c r="GU24">
        <f t="shared" si="11"/>
        <v>52</v>
      </c>
      <c r="GV24">
        <f t="shared" si="11"/>
        <v>36</v>
      </c>
      <c r="GW24">
        <f t="shared" si="11"/>
        <v>29</v>
      </c>
      <c r="GX24">
        <f t="shared" si="12"/>
        <v>39</v>
      </c>
      <c r="GY24">
        <f t="shared" si="12"/>
        <v>33</v>
      </c>
      <c r="GZ24">
        <f t="shared" si="12"/>
        <v>3</v>
      </c>
      <c r="HA24">
        <f t="shared" si="12"/>
        <v>0</v>
      </c>
      <c r="HB24">
        <f t="shared" si="12"/>
        <v>62</v>
      </c>
      <c r="HD24">
        <f>SUM(DJ24:HB24)</f>
        <v>849</v>
      </c>
    </row>
    <row r="25" spans="1:212" ht="121.5">
      <c r="A25">
        <v>21</v>
      </c>
      <c r="B25" t="s">
        <v>776</v>
      </c>
      <c r="C25">
        <v>4</v>
      </c>
      <c r="D25">
        <v>3</v>
      </c>
      <c r="E25" s="2" t="s">
        <v>777</v>
      </c>
      <c r="F25" s="2" t="s">
        <v>778</v>
      </c>
      <c r="G25" s="2">
        <v>3</v>
      </c>
      <c r="H25" s="2">
        <v>5</v>
      </c>
      <c r="I25" s="2">
        <v>2</v>
      </c>
      <c r="J25" t="s">
        <v>401</v>
      </c>
      <c r="K25">
        <v>2</v>
      </c>
      <c r="L25" t="s">
        <v>404</v>
      </c>
      <c r="M25">
        <v>1</v>
      </c>
      <c r="N25" t="s">
        <v>127</v>
      </c>
      <c r="O25">
        <v>1</v>
      </c>
      <c r="Z25" t="s">
        <v>779</v>
      </c>
      <c r="AA25">
        <v>46</v>
      </c>
      <c r="AB25">
        <v>40</v>
      </c>
      <c r="AC25">
        <v>1</v>
      </c>
      <c r="AD25">
        <v>1</v>
      </c>
      <c r="AE25">
        <v>261</v>
      </c>
      <c r="AF25">
        <v>216</v>
      </c>
      <c r="AG25">
        <v>6.2</v>
      </c>
      <c r="AH25">
        <v>3.4</v>
      </c>
      <c r="AI25">
        <v>1.5</v>
      </c>
      <c r="AJ25">
        <v>2</v>
      </c>
      <c r="AK25" s="7" t="s">
        <v>780</v>
      </c>
      <c r="AL25" t="s">
        <v>43</v>
      </c>
      <c r="AM25">
        <v>20000</v>
      </c>
      <c r="AN25">
        <v>18000</v>
      </c>
      <c r="AO25">
        <v>13000</v>
      </c>
      <c r="AP25">
        <v>13000</v>
      </c>
      <c r="AQ25" t="s">
        <v>781</v>
      </c>
      <c r="AR25" s="1">
        <v>1</v>
      </c>
      <c r="AS25" t="s">
        <v>161</v>
      </c>
      <c r="AT25" s="2" t="s">
        <v>782</v>
      </c>
      <c r="AU25">
        <v>30</v>
      </c>
      <c r="AV25">
        <v>80</v>
      </c>
      <c r="AW25">
        <v>70</v>
      </c>
      <c r="AX25" s="2" t="s">
        <v>783</v>
      </c>
      <c r="AY25" s="2" t="s">
        <v>784</v>
      </c>
      <c r="AZ25" s="2">
        <v>2</v>
      </c>
      <c r="BA25" s="2"/>
      <c r="BB25">
        <v>89</v>
      </c>
      <c r="BC25">
        <v>39</v>
      </c>
      <c r="BE25" s="2">
        <v>71</v>
      </c>
      <c r="BF25" s="2">
        <v>49</v>
      </c>
      <c r="BH25">
        <v>13</v>
      </c>
      <c r="BS25">
        <v>1</v>
      </c>
      <c r="BT25">
        <v>45</v>
      </c>
      <c r="BU25">
        <v>58</v>
      </c>
      <c r="BV25">
        <v>32</v>
      </c>
      <c r="BW25">
        <v>78</v>
      </c>
      <c r="BY25">
        <v>13</v>
      </c>
      <c r="BZ25">
        <v>6</v>
      </c>
      <c r="CA25">
        <v>13</v>
      </c>
      <c r="CE25">
        <v>15</v>
      </c>
      <c r="CJ25">
        <v>1</v>
      </c>
      <c r="CK25" s="2" t="s">
        <v>670</v>
      </c>
      <c r="CL25" t="s">
        <v>785</v>
      </c>
      <c r="CM25">
        <v>2</v>
      </c>
      <c r="CN25" s="2" t="s">
        <v>786</v>
      </c>
      <c r="CO25">
        <v>1</v>
      </c>
      <c r="CP25" s="2" t="s">
        <v>787</v>
      </c>
      <c r="CR25">
        <v>3</v>
      </c>
      <c r="CS25" s="2" t="s">
        <v>788</v>
      </c>
      <c r="CT25" s="2" t="s">
        <v>789</v>
      </c>
      <c r="CU25" s="2" t="s">
        <v>790</v>
      </c>
      <c r="CV25" s="2" t="s">
        <v>791</v>
      </c>
      <c r="CW25" s="2" t="s">
        <v>792</v>
      </c>
      <c r="CX25" s="2" t="s">
        <v>793</v>
      </c>
      <c r="CY25" s="2"/>
      <c r="CZ25">
        <v>13</v>
      </c>
      <c r="DA25" s="2"/>
      <c r="DB25" s="2" t="s">
        <v>202</v>
      </c>
      <c r="DJ25">
        <f t="shared" si="0"/>
        <v>3</v>
      </c>
      <c r="DK25">
        <f t="shared" si="0"/>
        <v>1</v>
      </c>
      <c r="DL25">
        <f t="shared" si="0"/>
        <v>1</v>
      </c>
      <c r="DM25">
        <f t="shared" si="0"/>
        <v>36</v>
      </c>
      <c r="DN25">
        <f t="shared" si="0"/>
        <v>42</v>
      </c>
      <c r="DO25">
        <f t="shared" si="13"/>
        <v>2</v>
      </c>
      <c r="DP25">
        <f t="shared" si="13"/>
        <v>1</v>
      </c>
      <c r="DQ25">
        <f t="shared" si="13"/>
        <v>4</v>
      </c>
      <c r="DR25">
        <f t="shared" si="13"/>
        <v>1</v>
      </c>
      <c r="DS25">
        <f t="shared" si="13"/>
        <v>2</v>
      </c>
      <c r="DT25">
        <f t="shared" si="13"/>
        <v>1</v>
      </c>
      <c r="DU25">
        <f t="shared" si="13"/>
        <v>0</v>
      </c>
      <c r="DV25">
        <f t="shared" si="13"/>
        <v>0</v>
      </c>
      <c r="DW25">
        <f t="shared" si="13"/>
        <v>0</v>
      </c>
      <c r="DX25">
        <f t="shared" si="13"/>
        <v>0</v>
      </c>
      <c r="DY25">
        <f t="shared" si="13"/>
        <v>0</v>
      </c>
      <c r="DZ25">
        <f t="shared" si="13"/>
        <v>0</v>
      </c>
      <c r="EA25">
        <f t="shared" si="13"/>
        <v>0</v>
      </c>
      <c r="EB25">
        <f t="shared" si="13"/>
        <v>0</v>
      </c>
      <c r="EC25">
        <f t="shared" si="13"/>
        <v>0</v>
      </c>
      <c r="ED25">
        <f t="shared" si="9"/>
        <v>0</v>
      </c>
      <c r="EE25">
        <f t="shared" si="9"/>
        <v>42</v>
      </c>
      <c r="EF25">
        <f t="shared" si="9"/>
        <v>2</v>
      </c>
      <c r="EG25">
        <f t="shared" si="9"/>
        <v>2</v>
      </c>
      <c r="EH25">
        <f t="shared" si="9"/>
        <v>1</v>
      </c>
      <c r="EI25">
        <f t="shared" si="9"/>
        <v>1</v>
      </c>
      <c r="EJ25">
        <f t="shared" si="9"/>
        <v>3</v>
      </c>
      <c r="EK25">
        <f t="shared" si="9"/>
        <v>3</v>
      </c>
      <c r="EL25">
        <f t="shared" si="9"/>
        <v>3</v>
      </c>
      <c r="EM25">
        <f t="shared" si="9"/>
        <v>3</v>
      </c>
      <c r="EN25">
        <f t="shared" si="9"/>
        <v>3</v>
      </c>
      <c r="EO25">
        <f t="shared" si="9"/>
        <v>1</v>
      </c>
      <c r="EP25">
        <f t="shared" si="9"/>
        <v>8</v>
      </c>
      <c r="EQ25">
        <f t="shared" si="9"/>
        <v>4</v>
      </c>
      <c r="ER25">
        <f t="shared" si="9"/>
        <v>5</v>
      </c>
      <c r="ES25">
        <f t="shared" si="3"/>
        <v>8</v>
      </c>
      <c r="ET25">
        <f t="shared" si="14"/>
        <v>4</v>
      </c>
      <c r="EU25">
        <f t="shared" si="14"/>
        <v>52</v>
      </c>
      <c r="EV25">
        <f t="shared" si="14"/>
        <v>2</v>
      </c>
      <c r="EW25">
        <f t="shared" si="14"/>
        <v>2</v>
      </c>
      <c r="EX25">
        <f t="shared" si="14"/>
        <v>2</v>
      </c>
      <c r="EY25">
        <f t="shared" si="14"/>
        <v>41</v>
      </c>
      <c r="EZ25">
        <f t="shared" si="14"/>
        <v>36</v>
      </c>
      <c r="FA25">
        <f t="shared" si="14"/>
        <v>1</v>
      </c>
      <c r="FB25">
        <f t="shared" si="14"/>
        <v>0</v>
      </c>
      <c r="FC25">
        <f t="shared" si="14"/>
        <v>2</v>
      </c>
      <c r="FD25">
        <f t="shared" si="14"/>
        <v>2</v>
      </c>
      <c r="FE25">
        <f t="shared" si="14"/>
        <v>0</v>
      </c>
      <c r="FF25">
        <f t="shared" si="14"/>
        <v>2</v>
      </c>
      <c r="FG25">
        <f t="shared" si="14"/>
        <v>2</v>
      </c>
      <c r="FH25">
        <f t="shared" si="14"/>
        <v>0</v>
      </c>
      <c r="FI25">
        <f t="shared" si="10"/>
        <v>2</v>
      </c>
      <c r="FJ25">
        <f t="shared" si="10"/>
        <v>0</v>
      </c>
      <c r="FK25">
        <f t="shared" si="10"/>
        <v>0</v>
      </c>
      <c r="FL25">
        <f t="shared" si="10"/>
        <v>0</v>
      </c>
      <c r="FM25">
        <f t="shared" si="10"/>
        <v>0</v>
      </c>
      <c r="FN25">
        <f t="shared" si="10"/>
        <v>0</v>
      </c>
      <c r="FO25">
        <f t="shared" si="10"/>
        <v>0</v>
      </c>
      <c r="FP25">
        <f t="shared" si="10"/>
        <v>0</v>
      </c>
      <c r="FQ25">
        <f t="shared" si="10"/>
        <v>0</v>
      </c>
      <c r="FR25">
        <f t="shared" si="10"/>
        <v>0</v>
      </c>
      <c r="FS25">
        <f t="shared" si="15"/>
        <v>1</v>
      </c>
      <c r="FT25">
        <f t="shared" si="16"/>
        <v>2</v>
      </c>
      <c r="FU25">
        <f t="shared" si="17"/>
        <v>2</v>
      </c>
      <c r="FV25">
        <f t="shared" si="18"/>
        <v>2</v>
      </c>
      <c r="FW25">
        <f t="shared" si="19"/>
        <v>2</v>
      </c>
      <c r="FX25">
        <f t="shared" si="20"/>
        <v>0</v>
      </c>
      <c r="FY25">
        <f t="shared" si="21"/>
        <v>2</v>
      </c>
      <c r="FZ25">
        <f t="shared" si="22"/>
        <v>1</v>
      </c>
      <c r="GA25">
        <f t="shared" si="23"/>
        <v>2</v>
      </c>
      <c r="GB25">
        <f t="shared" si="24"/>
        <v>0</v>
      </c>
      <c r="GC25">
        <f t="shared" si="25"/>
        <v>0</v>
      </c>
      <c r="GD25">
        <f t="shared" si="26"/>
        <v>0</v>
      </c>
      <c r="GE25">
        <f t="shared" si="27"/>
        <v>2</v>
      </c>
      <c r="GF25">
        <f t="shared" si="28"/>
        <v>0</v>
      </c>
      <c r="GG25">
        <f t="shared" si="29"/>
        <v>0</v>
      </c>
      <c r="GH25">
        <f t="shared" si="11"/>
        <v>0</v>
      </c>
      <c r="GI25">
        <f t="shared" si="11"/>
        <v>0</v>
      </c>
      <c r="GJ25">
        <f t="shared" si="11"/>
        <v>1</v>
      </c>
      <c r="GK25">
        <f t="shared" si="11"/>
        <v>279</v>
      </c>
      <c r="GL25">
        <f t="shared" si="11"/>
        <v>102</v>
      </c>
      <c r="GM25">
        <f t="shared" si="11"/>
        <v>1</v>
      </c>
      <c r="GN25">
        <f t="shared" si="11"/>
        <v>48</v>
      </c>
      <c r="GO25">
        <f t="shared" si="11"/>
        <v>1</v>
      </c>
      <c r="GP25">
        <f t="shared" si="11"/>
        <v>52</v>
      </c>
      <c r="GQ25">
        <f t="shared" si="11"/>
        <v>0</v>
      </c>
      <c r="GR25">
        <f t="shared" si="11"/>
        <v>1</v>
      </c>
      <c r="GS25">
        <f t="shared" si="11"/>
        <v>20</v>
      </c>
      <c r="GT25">
        <f t="shared" si="11"/>
        <v>21</v>
      </c>
      <c r="GU25">
        <f t="shared" si="11"/>
        <v>136</v>
      </c>
      <c r="GV25">
        <f t="shared" si="11"/>
        <v>50</v>
      </c>
      <c r="GW25">
        <f t="shared" si="11"/>
        <v>9</v>
      </c>
      <c r="GX25">
        <f t="shared" si="12"/>
        <v>20</v>
      </c>
      <c r="GY25">
        <f t="shared" si="12"/>
        <v>0</v>
      </c>
      <c r="GZ25">
        <f t="shared" si="12"/>
        <v>2</v>
      </c>
      <c r="HA25">
        <f t="shared" si="12"/>
        <v>0</v>
      </c>
      <c r="HB25">
        <f t="shared" si="12"/>
        <v>55</v>
      </c>
      <c r="HD25">
        <f>SUM(DJ25:HB25)</f>
        <v>1147</v>
      </c>
    </row>
    <row r="26" spans="1:212" ht="94.5">
      <c r="A26">
        <v>22</v>
      </c>
      <c r="B26" t="s">
        <v>203</v>
      </c>
      <c r="C26">
        <v>4</v>
      </c>
      <c r="D26">
        <v>4</v>
      </c>
      <c r="E26" s="2" t="s">
        <v>204</v>
      </c>
      <c r="F26" s="2" t="s">
        <v>205</v>
      </c>
      <c r="G26" s="2">
        <v>3</v>
      </c>
      <c r="H26" s="2">
        <v>5</v>
      </c>
      <c r="I26" s="2">
        <v>2</v>
      </c>
      <c r="J26" t="s">
        <v>401</v>
      </c>
      <c r="K26">
        <v>2</v>
      </c>
      <c r="L26" t="s">
        <v>404</v>
      </c>
      <c r="M26">
        <v>1</v>
      </c>
      <c r="N26" t="s">
        <v>127</v>
      </c>
      <c r="O26">
        <v>1</v>
      </c>
      <c r="Z26" t="s">
        <v>206</v>
      </c>
      <c r="AA26">
        <v>40</v>
      </c>
      <c r="AB26">
        <v>44</v>
      </c>
      <c r="AC26">
        <v>1</v>
      </c>
      <c r="AD26">
        <v>1</v>
      </c>
      <c r="AE26">
        <v>713</v>
      </c>
      <c r="AF26">
        <v>330</v>
      </c>
      <c r="AG26">
        <v>25</v>
      </c>
      <c r="AH26">
        <v>50</v>
      </c>
      <c r="AI26">
        <v>1.5</v>
      </c>
      <c r="AJ26">
        <v>2</v>
      </c>
      <c r="AK26" s="7" t="s">
        <v>780</v>
      </c>
      <c r="AL26" t="s">
        <v>43</v>
      </c>
      <c r="AM26">
        <v>20000</v>
      </c>
      <c r="AN26">
        <v>18000</v>
      </c>
      <c r="AO26">
        <v>20000</v>
      </c>
      <c r="AP26">
        <v>18000</v>
      </c>
      <c r="AQ26" t="s">
        <v>471</v>
      </c>
      <c r="AR26" s="1">
        <v>3</v>
      </c>
      <c r="AS26" t="s">
        <v>161</v>
      </c>
      <c r="AT26" s="2" t="s">
        <v>671</v>
      </c>
      <c r="AU26">
        <v>5</v>
      </c>
      <c r="AV26">
        <v>90</v>
      </c>
      <c r="AW26">
        <v>20</v>
      </c>
      <c r="AX26" s="2" t="s">
        <v>207</v>
      </c>
      <c r="AY26" s="2" t="s">
        <v>208</v>
      </c>
      <c r="AZ26" s="2">
        <v>4</v>
      </c>
      <c r="BA26" s="2" t="s">
        <v>209</v>
      </c>
      <c r="BB26">
        <v>420</v>
      </c>
      <c r="BC26">
        <v>100</v>
      </c>
      <c r="BD26" s="2">
        <v>106</v>
      </c>
      <c r="BE26" s="2">
        <v>102</v>
      </c>
      <c r="BF26" s="2">
        <v>5</v>
      </c>
      <c r="BN26">
        <v>10</v>
      </c>
      <c r="BS26">
        <v>10</v>
      </c>
      <c r="BT26">
        <v>200</v>
      </c>
      <c r="BU26">
        <v>200</v>
      </c>
      <c r="BV26">
        <v>100</v>
      </c>
      <c r="BW26">
        <v>100</v>
      </c>
      <c r="BX26">
        <v>60</v>
      </c>
      <c r="BY26">
        <v>60</v>
      </c>
      <c r="BZ26">
        <v>60</v>
      </c>
      <c r="CB26">
        <v>30</v>
      </c>
      <c r="CE26">
        <v>50</v>
      </c>
      <c r="CJ26">
        <v>4</v>
      </c>
      <c r="CK26" s="2" t="s">
        <v>210</v>
      </c>
      <c r="CL26" t="s">
        <v>211</v>
      </c>
      <c r="CN26" s="2" t="s">
        <v>212</v>
      </c>
      <c r="CO26">
        <v>1</v>
      </c>
      <c r="CP26" s="2" t="s">
        <v>213</v>
      </c>
      <c r="CQ26">
        <v>1</v>
      </c>
      <c r="CR26">
        <v>3</v>
      </c>
      <c r="CS26" s="2" t="s">
        <v>199</v>
      </c>
      <c r="CT26" s="2" t="s">
        <v>672</v>
      </c>
      <c r="CU26" s="2" t="s">
        <v>214</v>
      </c>
      <c r="CV26" s="2" t="s">
        <v>215</v>
      </c>
      <c r="CW26" s="2" t="s">
        <v>216</v>
      </c>
      <c r="CX26" s="2" t="s">
        <v>217</v>
      </c>
      <c r="CY26" s="2" t="s">
        <v>218</v>
      </c>
      <c r="CZ26">
        <v>34</v>
      </c>
      <c r="DA26" s="2" t="s">
        <v>219</v>
      </c>
      <c r="DB26" s="2" t="s">
        <v>220</v>
      </c>
      <c r="DJ26">
        <f t="shared" si="0"/>
        <v>3</v>
      </c>
      <c r="DK26">
        <f t="shared" si="0"/>
        <v>1</v>
      </c>
      <c r="DL26">
        <f t="shared" si="0"/>
        <v>1</v>
      </c>
      <c r="DM26">
        <f t="shared" si="0"/>
        <v>16</v>
      </c>
      <c r="DN26">
        <f t="shared" si="0"/>
        <v>16</v>
      </c>
      <c r="DO26">
        <f t="shared" si="13"/>
        <v>2</v>
      </c>
      <c r="DP26">
        <f t="shared" si="13"/>
        <v>1</v>
      </c>
      <c r="DQ26">
        <f t="shared" si="13"/>
        <v>4</v>
      </c>
      <c r="DR26">
        <f t="shared" si="13"/>
        <v>1</v>
      </c>
      <c r="DS26">
        <f t="shared" si="13"/>
        <v>2</v>
      </c>
      <c r="DT26">
        <f t="shared" si="13"/>
        <v>1</v>
      </c>
      <c r="DU26">
        <f t="shared" si="13"/>
        <v>0</v>
      </c>
      <c r="DV26">
        <f t="shared" si="13"/>
        <v>0</v>
      </c>
      <c r="DW26">
        <f t="shared" si="13"/>
        <v>0</v>
      </c>
      <c r="DX26">
        <f t="shared" si="13"/>
        <v>0</v>
      </c>
      <c r="DY26">
        <f t="shared" si="13"/>
        <v>0</v>
      </c>
      <c r="DZ26">
        <f t="shared" si="13"/>
        <v>0</v>
      </c>
      <c r="EA26">
        <f t="shared" si="13"/>
        <v>0</v>
      </c>
      <c r="EB26">
        <f t="shared" si="13"/>
        <v>0</v>
      </c>
      <c r="EC26">
        <f t="shared" si="13"/>
        <v>0</v>
      </c>
      <c r="ED26">
        <f t="shared" si="9"/>
        <v>0</v>
      </c>
      <c r="EE26">
        <f t="shared" si="9"/>
        <v>26</v>
      </c>
      <c r="EF26">
        <f t="shared" si="9"/>
        <v>2</v>
      </c>
      <c r="EG26">
        <f t="shared" si="9"/>
        <v>2</v>
      </c>
      <c r="EH26">
        <f t="shared" si="9"/>
        <v>1</v>
      </c>
      <c r="EI26">
        <f t="shared" si="9"/>
        <v>1</v>
      </c>
      <c r="EJ26">
        <f t="shared" si="9"/>
        <v>3</v>
      </c>
      <c r="EK26">
        <f t="shared" si="9"/>
        <v>3</v>
      </c>
      <c r="EL26">
        <f t="shared" si="9"/>
        <v>2</v>
      </c>
      <c r="EM26">
        <f t="shared" si="9"/>
        <v>2</v>
      </c>
      <c r="EN26">
        <f t="shared" si="9"/>
        <v>3</v>
      </c>
      <c r="EO26">
        <f t="shared" si="9"/>
        <v>1</v>
      </c>
      <c r="EP26">
        <f t="shared" si="9"/>
        <v>8</v>
      </c>
      <c r="EQ26">
        <f t="shared" si="9"/>
        <v>4</v>
      </c>
      <c r="ER26">
        <f t="shared" si="9"/>
        <v>5</v>
      </c>
      <c r="ES26">
        <f t="shared" si="3"/>
        <v>5</v>
      </c>
      <c r="ET26">
        <f t="shared" si="14"/>
        <v>4</v>
      </c>
      <c r="EU26">
        <f t="shared" si="14"/>
        <v>5</v>
      </c>
      <c r="EV26">
        <f t="shared" si="14"/>
        <v>1</v>
      </c>
      <c r="EW26">
        <f t="shared" si="14"/>
        <v>2</v>
      </c>
      <c r="EX26">
        <f t="shared" si="14"/>
        <v>2</v>
      </c>
      <c r="EY26">
        <f t="shared" si="14"/>
        <v>12</v>
      </c>
      <c r="EZ26">
        <f t="shared" si="14"/>
        <v>139</v>
      </c>
      <c r="FA26">
        <f t="shared" si="14"/>
        <v>1</v>
      </c>
      <c r="FB26">
        <f t="shared" si="14"/>
        <v>30</v>
      </c>
      <c r="FC26">
        <f t="shared" si="14"/>
        <v>3</v>
      </c>
      <c r="FD26">
        <f t="shared" si="14"/>
        <v>3</v>
      </c>
      <c r="FE26">
        <f t="shared" si="14"/>
        <v>3</v>
      </c>
      <c r="FF26">
        <f t="shared" si="14"/>
        <v>3</v>
      </c>
      <c r="FG26">
        <f t="shared" si="14"/>
        <v>1</v>
      </c>
      <c r="FH26">
        <f t="shared" si="14"/>
        <v>0</v>
      </c>
      <c r="FI26">
        <f t="shared" si="10"/>
        <v>0</v>
      </c>
      <c r="FJ26">
        <f t="shared" si="10"/>
        <v>0</v>
      </c>
      <c r="FK26">
        <f t="shared" si="10"/>
        <v>0</v>
      </c>
      <c r="FL26">
        <f t="shared" si="10"/>
        <v>0</v>
      </c>
      <c r="FM26">
        <f t="shared" si="10"/>
        <v>0</v>
      </c>
      <c r="FN26">
        <f t="shared" si="10"/>
        <v>0</v>
      </c>
      <c r="FO26">
        <f t="shared" si="10"/>
        <v>2</v>
      </c>
      <c r="FP26">
        <f t="shared" si="10"/>
        <v>0</v>
      </c>
      <c r="FQ26">
        <f t="shared" si="10"/>
        <v>0</v>
      </c>
      <c r="FR26">
        <f t="shared" si="10"/>
        <v>0</v>
      </c>
      <c r="FS26">
        <f t="shared" si="15"/>
        <v>2</v>
      </c>
      <c r="FT26">
        <f t="shared" si="16"/>
        <v>3</v>
      </c>
      <c r="FU26">
        <f t="shared" si="17"/>
        <v>3</v>
      </c>
      <c r="FV26">
        <f t="shared" si="18"/>
        <v>3</v>
      </c>
      <c r="FW26">
        <f t="shared" si="19"/>
        <v>3</v>
      </c>
      <c r="FX26">
        <f t="shared" si="20"/>
        <v>2</v>
      </c>
      <c r="FY26">
        <f t="shared" si="21"/>
        <v>2</v>
      </c>
      <c r="FZ26">
        <f t="shared" si="22"/>
        <v>2</v>
      </c>
      <c r="GA26">
        <f t="shared" si="23"/>
        <v>0</v>
      </c>
      <c r="GB26">
        <f t="shared" si="24"/>
        <v>2</v>
      </c>
      <c r="GC26">
        <f t="shared" si="25"/>
        <v>0</v>
      </c>
      <c r="GD26">
        <f t="shared" si="26"/>
        <v>0</v>
      </c>
      <c r="GE26">
        <f t="shared" si="27"/>
        <v>2</v>
      </c>
      <c r="GF26">
        <f t="shared" si="28"/>
        <v>0</v>
      </c>
      <c r="GG26">
        <f t="shared" si="29"/>
        <v>0</v>
      </c>
      <c r="GH26">
        <f t="shared" si="11"/>
        <v>0</v>
      </c>
      <c r="GI26">
        <f t="shared" si="11"/>
        <v>0</v>
      </c>
      <c r="GJ26">
        <f t="shared" si="11"/>
        <v>1</v>
      </c>
      <c r="GK26">
        <f t="shared" si="11"/>
        <v>176</v>
      </c>
      <c r="GL26">
        <f t="shared" si="11"/>
        <v>77</v>
      </c>
      <c r="GM26">
        <f t="shared" si="11"/>
        <v>0</v>
      </c>
      <c r="GN26">
        <f t="shared" si="11"/>
        <v>145</v>
      </c>
      <c r="GO26">
        <f t="shared" si="11"/>
        <v>1</v>
      </c>
      <c r="GP26">
        <f t="shared" si="11"/>
        <v>44</v>
      </c>
      <c r="GQ26">
        <f t="shared" si="11"/>
        <v>1</v>
      </c>
      <c r="GR26">
        <f t="shared" si="11"/>
        <v>1</v>
      </c>
      <c r="GS26">
        <f t="shared" si="11"/>
        <v>96</v>
      </c>
      <c r="GT26">
        <f t="shared" si="11"/>
        <v>5</v>
      </c>
      <c r="GU26">
        <f t="shared" si="11"/>
        <v>29</v>
      </c>
      <c r="GV26">
        <f t="shared" si="11"/>
        <v>95</v>
      </c>
      <c r="GW26">
        <f t="shared" si="11"/>
        <v>64</v>
      </c>
      <c r="GX26">
        <f t="shared" si="12"/>
        <v>25</v>
      </c>
      <c r="GY26">
        <f t="shared" si="12"/>
        <v>32</v>
      </c>
      <c r="GZ26">
        <f t="shared" si="12"/>
        <v>2</v>
      </c>
      <c r="HA26">
        <f t="shared" si="12"/>
        <v>37</v>
      </c>
      <c r="HB26">
        <f t="shared" si="12"/>
        <v>171</v>
      </c>
      <c r="HD26">
        <f>SUM(DJ26:HB26)</f>
        <v>1353</v>
      </c>
    </row>
    <row r="27" spans="1:212" ht="40.5">
      <c r="A27">
        <v>23</v>
      </c>
      <c r="B27" t="s">
        <v>221</v>
      </c>
      <c r="C27">
        <v>2</v>
      </c>
      <c r="D27">
        <v>2</v>
      </c>
      <c r="E27" s="2" t="s">
        <v>222</v>
      </c>
      <c r="F27" s="2" t="s">
        <v>43</v>
      </c>
      <c r="G27" s="2">
        <v>5</v>
      </c>
      <c r="H27" s="2">
        <v>5</v>
      </c>
      <c r="I27" s="2">
        <v>3</v>
      </c>
      <c r="J27" t="s">
        <v>401</v>
      </c>
      <c r="K27">
        <v>2</v>
      </c>
      <c r="L27" t="s">
        <v>403</v>
      </c>
      <c r="M27">
        <v>1</v>
      </c>
      <c r="N27" t="s">
        <v>127</v>
      </c>
      <c r="O27">
        <v>2</v>
      </c>
      <c r="Z27" t="s">
        <v>189</v>
      </c>
      <c r="AA27">
        <v>24</v>
      </c>
      <c r="AB27">
        <v>24</v>
      </c>
      <c r="AC27">
        <v>1</v>
      </c>
      <c r="AD27">
        <v>1</v>
      </c>
      <c r="AE27">
        <v>726</v>
      </c>
      <c r="AF27">
        <v>438</v>
      </c>
      <c r="AG27">
        <v>30</v>
      </c>
      <c r="AH27">
        <v>18</v>
      </c>
      <c r="AI27">
        <v>2</v>
      </c>
      <c r="AJ27">
        <v>2</v>
      </c>
      <c r="AK27" s="7" t="s">
        <v>223</v>
      </c>
      <c r="AL27" t="s">
        <v>43</v>
      </c>
      <c r="AM27">
        <v>20000</v>
      </c>
      <c r="AN27">
        <v>18000</v>
      </c>
      <c r="AO27">
        <v>20000</v>
      </c>
      <c r="AP27">
        <v>18000</v>
      </c>
      <c r="AQ27" t="s">
        <v>471</v>
      </c>
      <c r="AR27" s="1">
        <v>3</v>
      </c>
      <c r="AS27" t="s">
        <v>161</v>
      </c>
      <c r="AU27">
        <v>7</v>
      </c>
      <c r="AV27">
        <v>30</v>
      </c>
      <c r="AW27">
        <v>14</v>
      </c>
      <c r="AX27" s="2" t="s">
        <v>224</v>
      </c>
      <c r="AY27" s="2" t="s">
        <v>225</v>
      </c>
      <c r="AZ27" s="2">
        <v>2</v>
      </c>
      <c r="BA27" s="2"/>
      <c r="CJ27">
        <v>1</v>
      </c>
      <c r="CK27" s="2" t="s">
        <v>226</v>
      </c>
      <c r="CL27" t="s">
        <v>227</v>
      </c>
      <c r="CM27">
        <v>2</v>
      </c>
      <c r="CN27" s="2"/>
      <c r="CO27">
        <v>2</v>
      </c>
      <c r="CP27" s="2"/>
      <c r="CQ27">
        <v>2</v>
      </c>
      <c r="CS27" s="2"/>
      <c r="CT27" s="2"/>
      <c r="CU27" s="2"/>
      <c r="CV27" s="2" t="s">
        <v>690</v>
      </c>
      <c r="CW27" s="2" t="s">
        <v>652</v>
      </c>
      <c r="CX27" s="2" t="s">
        <v>228</v>
      </c>
      <c r="CY27" s="2"/>
      <c r="CZ27">
        <v>123</v>
      </c>
      <c r="DJ27">
        <f t="shared" si="0"/>
        <v>3</v>
      </c>
      <c r="DK27">
        <f t="shared" si="0"/>
        <v>1</v>
      </c>
      <c r="DL27">
        <f t="shared" si="0"/>
        <v>1</v>
      </c>
      <c r="DM27">
        <f t="shared" si="0"/>
        <v>20</v>
      </c>
      <c r="DN27">
        <f t="shared" si="0"/>
        <v>4</v>
      </c>
      <c r="DO27">
        <f t="shared" si="13"/>
        <v>2</v>
      </c>
      <c r="DP27">
        <f t="shared" si="13"/>
        <v>1</v>
      </c>
      <c r="DQ27">
        <f t="shared" si="13"/>
        <v>2</v>
      </c>
      <c r="DR27">
        <f t="shared" si="13"/>
        <v>1</v>
      </c>
      <c r="DS27">
        <f t="shared" si="13"/>
        <v>2</v>
      </c>
      <c r="DT27">
        <f t="shared" si="13"/>
        <v>1</v>
      </c>
      <c r="DU27">
        <f t="shared" si="13"/>
        <v>0</v>
      </c>
      <c r="DV27">
        <f t="shared" si="13"/>
        <v>0</v>
      </c>
      <c r="DW27">
        <f t="shared" si="13"/>
        <v>0</v>
      </c>
      <c r="DX27">
        <f t="shared" si="13"/>
        <v>0</v>
      </c>
      <c r="DY27">
        <f t="shared" si="13"/>
        <v>0</v>
      </c>
      <c r="DZ27">
        <f t="shared" si="13"/>
        <v>0</v>
      </c>
      <c r="EA27">
        <f t="shared" si="13"/>
        <v>0</v>
      </c>
      <c r="EB27">
        <f t="shared" si="13"/>
        <v>0</v>
      </c>
      <c r="EC27">
        <f t="shared" si="13"/>
        <v>0</v>
      </c>
      <c r="ED27">
        <f t="shared" si="9"/>
        <v>0</v>
      </c>
      <c r="EE27">
        <f t="shared" si="9"/>
        <v>44</v>
      </c>
      <c r="EF27">
        <f t="shared" si="9"/>
        <v>2</v>
      </c>
      <c r="EG27">
        <f t="shared" si="9"/>
        <v>2</v>
      </c>
      <c r="EH27">
        <f t="shared" si="9"/>
        <v>1</v>
      </c>
      <c r="EI27">
        <f t="shared" si="9"/>
        <v>1</v>
      </c>
      <c r="EJ27">
        <f t="shared" si="9"/>
        <v>3</v>
      </c>
      <c r="EK27">
        <f t="shared" si="9"/>
        <v>3</v>
      </c>
      <c r="EL27">
        <f t="shared" si="9"/>
        <v>2</v>
      </c>
      <c r="EM27">
        <f t="shared" si="9"/>
        <v>2</v>
      </c>
      <c r="EN27">
        <f t="shared" si="9"/>
        <v>1</v>
      </c>
      <c r="EO27">
        <f t="shared" si="9"/>
        <v>1</v>
      </c>
      <c r="EP27">
        <f t="shared" si="9"/>
        <v>11</v>
      </c>
      <c r="EQ27">
        <f t="shared" si="9"/>
        <v>4</v>
      </c>
      <c r="ER27">
        <f t="shared" si="9"/>
        <v>5</v>
      </c>
      <c r="ES27">
        <f t="shared" si="3"/>
        <v>5</v>
      </c>
      <c r="ET27">
        <f t="shared" si="14"/>
        <v>4</v>
      </c>
      <c r="EU27">
        <f t="shared" si="14"/>
        <v>0</v>
      </c>
      <c r="EV27">
        <f t="shared" si="14"/>
        <v>1</v>
      </c>
      <c r="EW27">
        <f t="shared" si="14"/>
        <v>2</v>
      </c>
      <c r="EX27">
        <f t="shared" si="14"/>
        <v>2</v>
      </c>
      <c r="EY27">
        <f t="shared" si="14"/>
        <v>33</v>
      </c>
      <c r="EZ27">
        <f t="shared" si="14"/>
        <v>33</v>
      </c>
      <c r="FA27">
        <f t="shared" si="14"/>
        <v>1</v>
      </c>
      <c r="FB27">
        <f t="shared" si="14"/>
        <v>0</v>
      </c>
      <c r="FC27">
        <f t="shared" si="14"/>
        <v>0</v>
      </c>
      <c r="FD27">
        <f t="shared" si="14"/>
        <v>0</v>
      </c>
      <c r="FE27">
        <f t="shared" si="14"/>
        <v>0</v>
      </c>
      <c r="FF27">
        <f t="shared" si="14"/>
        <v>0</v>
      </c>
      <c r="FG27">
        <f t="shared" si="14"/>
        <v>0</v>
      </c>
      <c r="FH27">
        <f t="shared" si="14"/>
        <v>0</v>
      </c>
      <c r="FI27">
        <f t="shared" si="10"/>
        <v>0</v>
      </c>
      <c r="FJ27">
        <f t="shared" si="10"/>
        <v>0</v>
      </c>
      <c r="FK27">
        <f t="shared" si="10"/>
        <v>0</v>
      </c>
      <c r="FL27">
        <f t="shared" si="10"/>
        <v>0</v>
      </c>
      <c r="FM27">
        <f t="shared" si="10"/>
        <v>0</v>
      </c>
      <c r="FN27">
        <f t="shared" si="10"/>
        <v>0</v>
      </c>
      <c r="FO27">
        <f t="shared" si="10"/>
        <v>0</v>
      </c>
      <c r="FP27">
        <f t="shared" si="10"/>
        <v>0</v>
      </c>
      <c r="FQ27">
        <f t="shared" si="10"/>
        <v>0</v>
      </c>
      <c r="FR27">
        <f t="shared" si="10"/>
        <v>0</v>
      </c>
      <c r="FS27">
        <f t="shared" si="15"/>
        <v>0</v>
      </c>
      <c r="FT27">
        <f t="shared" si="16"/>
        <v>0</v>
      </c>
      <c r="FU27">
        <f t="shared" si="17"/>
        <v>0</v>
      </c>
      <c r="FV27">
        <f t="shared" si="18"/>
        <v>0</v>
      </c>
      <c r="FW27">
        <f t="shared" si="19"/>
        <v>0</v>
      </c>
      <c r="FX27">
        <f t="shared" si="20"/>
        <v>0</v>
      </c>
      <c r="FY27">
        <f t="shared" si="21"/>
        <v>0</v>
      </c>
      <c r="FZ27">
        <f t="shared" si="22"/>
        <v>0</v>
      </c>
      <c r="GA27">
        <f t="shared" si="23"/>
        <v>0</v>
      </c>
      <c r="GB27">
        <f t="shared" si="24"/>
        <v>0</v>
      </c>
      <c r="GC27">
        <f t="shared" si="25"/>
        <v>0</v>
      </c>
      <c r="GD27">
        <f t="shared" si="26"/>
        <v>0</v>
      </c>
      <c r="GE27">
        <f t="shared" si="27"/>
        <v>0</v>
      </c>
      <c r="GF27">
        <f t="shared" si="28"/>
        <v>0</v>
      </c>
      <c r="GG27">
        <f t="shared" si="29"/>
        <v>0</v>
      </c>
      <c r="GH27">
        <f t="shared" si="11"/>
        <v>0</v>
      </c>
      <c r="GI27">
        <f t="shared" si="11"/>
        <v>0</v>
      </c>
      <c r="GJ27">
        <f t="shared" si="11"/>
        <v>1</v>
      </c>
      <c r="GK27">
        <f t="shared" si="11"/>
        <v>81</v>
      </c>
      <c r="GL27">
        <f t="shared" si="11"/>
        <v>14</v>
      </c>
      <c r="GM27">
        <f t="shared" si="11"/>
        <v>1</v>
      </c>
      <c r="GN27">
        <f t="shared" si="11"/>
        <v>0</v>
      </c>
      <c r="GO27">
        <f t="shared" si="11"/>
        <v>1</v>
      </c>
      <c r="GP27">
        <f t="shared" si="11"/>
        <v>0</v>
      </c>
      <c r="GQ27">
        <f t="shared" si="11"/>
        <v>1</v>
      </c>
      <c r="GR27">
        <f t="shared" si="11"/>
        <v>0</v>
      </c>
      <c r="GS27">
        <f t="shared" si="11"/>
        <v>0</v>
      </c>
      <c r="GT27">
        <f t="shared" si="11"/>
        <v>0</v>
      </c>
      <c r="GU27">
        <f t="shared" si="11"/>
        <v>0</v>
      </c>
      <c r="GV27">
        <f t="shared" si="11"/>
        <v>7</v>
      </c>
      <c r="GW27">
        <f t="shared" si="11"/>
        <v>2</v>
      </c>
      <c r="GX27">
        <f t="shared" si="12"/>
        <v>4</v>
      </c>
      <c r="GY27">
        <f t="shared" si="12"/>
        <v>0</v>
      </c>
      <c r="GZ27">
        <f t="shared" si="12"/>
        <v>3</v>
      </c>
      <c r="HA27">
        <f t="shared" si="12"/>
        <v>0</v>
      </c>
      <c r="HB27">
        <f t="shared" si="12"/>
        <v>0</v>
      </c>
      <c r="HD27">
        <f>SUM(DJ27:HB27)</f>
        <v>316</v>
      </c>
    </row>
    <row r="28" spans="1:212" ht="94.5">
      <c r="A28">
        <v>24</v>
      </c>
      <c r="B28" t="s">
        <v>229</v>
      </c>
      <c r="C28">
        <v>24</v>
      </c>
      <c r="D28">
        <v>20</v>
      </c>
      <c r="E28" s="2" t="s">
        <v>230</v>
      </c>
      <c r="F28" s="2" t="s">
        <v>43</v>
      </c>
      <c r="G28" s="2">
        <v>5</v>
      </c>
      <c r="H28" s="2">
        <v>5</v>
      </c>
      <c r="I28" s="2">
        <v>3</v>
      </c>
      <c r="J28" t="s">
        <v>401</v>
      </c>
      <c r="K28">
        <v>16</v>
      </c>
      <c r="L28" t="s">
        <v>403</v>
      </c>
      <c r="M28">
        <v>3</v>
      </c>
      <c r="N28" t="s">
        <v>404</v>
      </c>
      <c r="O28">
        <v>2</v>
      </c>
      <c r="P28" t="s">
        <v>407</v>
      </c>
      <c r="Q28">
        <v>1</v>
      </c>
      <c r="R28" t="s">
        <v>19</v>
      </c>
      <c r="S28">
        <v>1</v>
      </c>
      <c r="T28" t="s">
        <v>231</v>
      </c>
      <c r="U28">
        <v>1</v>
      </c>
      <c r="Z28" t="s">
        <v>232</v>
      </c>
      <c r="AA28">
        <v>263</v>
      </c>
      <c r="AB28">
        <v>202</v>
      </c>
      <c r="AC28">
        <v>1</v>
      </c>
      <c r="AD28">
        <v>1</v>
      </c>
      <c r="AE28">
        <v>9321</v>
      </c>
      <c r="AF28">
        <v>5657</v>
      </c>
      <c r="AG28">
        <v>36</v>
      </c>
      <c r="AH28">
        <v>28</v>
      </c>
      <c r="AI28">
        <f>46/60</f>
        <v>0.7666666666666667</v>
      </c>
      <c r="AK28" s="7" t="s">
        <v>233</v>
      </c>
      <c r="AL28" t="s">
        <v>43</v>
      </c>
      <c r="AM28">
        <v>21000</v>
      </c>
      <c r="AN28">
        <v>19000</v>
      </c>
      <c r="AO28">
        <v>20000</v>
      </c>
      <c r="AP28">
        <v>18000</v>
      </c>
      <c r="AQ28" t="s">
        <v>234</v>
      </c>
      <c r="AR28" s="1">
        <v>1</v>
      </c>
      <c r="AS28" t="s">
        <v>161</v>
      </c>
      <c r="AT28" s="2" t="s">
        <v>235</v>
      </c>
      <c r="AX28" s="2"/>
      <c r="BA28" s="2"/>
      <c r="CK28" s="2" t="s">
        <v>236</v>
      </c>
      <c r="CN28" s="2"/>
      <c r="CO28">
        <v>1</v>
      </c>
      <c r="CP28" s="2"/>
      <c r="CQ28">
        <v>2</v>
      </c>
      <c r="CR28">
        <v>3</v>
      </c>
      <c r="CS28" s="2" t="s">
        <v>237</v>
      </c>
      <c r="CT28" s="2" t="s">
        <v>238</v>
      </c>
      <c r="CU28" s="2" t="s">
        <v>239</v>
      </c>
      <c r="CV28" s="2" t="s">
        <v>240</v>
      </c>
      <c r="CW28" s="2" t="s">
        <v>241</v>
      </c>
      <c r="CX28" s="2" t="s">
        <v>242</v>
      </c>
      <c r="CY28" s="2" t="s">
        <v>243</v>
      </c>
      <c r="DA28" s="2"/>
      <c r="DB28" s="2" t="s">
        <v>244</v>
      </c>
      <c r="DJ28">
        <f t="shared" si="0"/>
        <v>10</v>
      </c>
      <c r="DK28">
        <f t="shared" si="0"/>
        <v>2</v>
      </c>
      <c r="DL28">
        <f t="shared" si="0"/>
        <v>2</v>
      </c>
      <c r="DM28">
        <f t="shared" si="0"/>
        <v>36</v>
      </c>
      <c r="DN28">
        <f t="shared" si="0"/>
        <v>4</v>
      </c>
      <c r="DO28">
        <f t="shared" si="13"/>
        <v>2</v>
      </c>
      <c r="DP28">
        <f t="shared" si="13"/>
        <v>2</v>
      </c>
      <c r="DQ28">
        <f t="shared" si="13"/>
        <v>2</v>
      </c>
      <c r="DR28">
        <f t="shared" si="13"/>
        <v>1</v>
      </c>
      <c r="DS28">
        <f t="shared" si="13"/>
        <v>4</v>
      </c>
      <c r="DT28">
        <f t="shared" si="13"/>
        <v>1</v>
      </c>
      <c r="DU28">
        <f t="shared" si="13"/>
        <v>4</v>
      </c>
      <c r="DV28">
        <f t="shared" si="13"/>
        <v>1</v>
      </c>
      <c r="DW28">
        <f t="shared" si="13"/>
        <v>3</v>
      </c>
      <c r="DX28">
        <f t="shared" si="13"/>
        <v>1</v>
      </c>
      <c r="DY28">
        <f t="shared" si="13"/>
        <v>3</v>
      </c>
      <c r="DZ28">
        <f t="shared" si="13"/>
        <v>1</v>
      </c>
      <c r="EA28">
        <f t="shared" si="13"/>
        <v>0</v>
      </c>
      <c r="EB28">
        <f t="shared" si="13"/>
        <v>0</v>
      </c>
      <c r="EC28">
        <f t="shared" si="13"/>
        <v>0</v>
      </c>
      <c r="ED28">
        <f t="shared" si="9"/>
        <v>0</v>
      </c>
      <c r="EE28">
        <f t="shared" si="9"/>
        <v>63</v>
      </c>
      <c r="EF28">
        <f t="shared" si="9"/>
        <v>3</v>
      </c>
      <c r="EG28">
        <f t="shared" si="9"/>
        <v>3</v>
      </c>
      <c r="EH28">
        <f t="shared" si="9"/>
        <v>1</v>
      </c>
      <c r="EI28">
        <f t="shared" si="9"/>
        <v>1</v>
      </c>
      <c r="EJ28">
        <f t="shared" si="9"/>
        <v>4</v>
      </c>
      <c r="EK28">
        <f t="shared" si="9"/>
        <v>4</v>
      </c>
      <c r="EL28">
        <f t="shared" si="9"/>
        <v>2</v>
      </c>
      <c r="EM28">
        <f t="shared" si="9"/>
        <v>2</v>
      </c>
      <c r="EN28">
        <f t="shared" si="9"/>
        <v>17</v>
      </c>
      <c r="EO28">
        <f t="shared" si="9"/>
        <v>0</v>
      </c>
      <c r="EP28">
        <f t="shared" si="9"/>
        <v>8</v>
      </c>
      <c r="EQ28">
        <f t="shared" si="9"/>
        <v>4</v>
      </c>
      <c r="ER28">
        <f t="shared" si="9"/>
        <v>5</v>
      </c>
      <c r="ES28">
        <f t="shared" si="3"/>
        <v>18</v>
      </c>
      <c r="ET28">
        <f t="shared" si="14"/>
        <v>4</v>
      </c>
      <c r="EU28">
        <f t="shared" si="14"/>
        <v>77</v>
      </c>
      <c r="EV28">
        <f t="shared" si="14"/>
        <v>0</v>
      </c>
      <c r="EW28">
        <f t="shared" si="14"/>
        <v>0</v>
      </c>
      <c r="EX28">
        <f t="shared" si="14"/>
        <v>0</v>
      </c>
      <c r="EY28">
        <f t="shared" si="14"/>
        <v>0</v>
      </c>
      <c r="EZ28">
        <f t="shared" si="14"/>
        <v>0</v>
      </c>
      <c r="FA28">
        <f t="shared" si="14"/>
        <v>0</v>
      </c>
      <c r="FB28">
        <f t="shared" si="14"/>
        <v>0</v>
      </c>
      <c r="FC28">
        <f t="shared" si="14"/>
        <v>0</v>
      </c>
      <c r="FD28">
        <f t="shared" si="14"/>
        <v>0</v>
      </c>
      <c r="FE28">
        <f t="shared" si="14"/>
        <v>0</v>
      </c>
      <c r="FF28">
        <f t="shared" si="14"/>
        <v>0</v>
      </c>
      <c r="FG28">
        <f t="shared" si="14"/>
        <v>0</v>
      </c>
      <c r="FH28">
        <f t="shared" si="14"/>
        <v>0</v>
      </c>
      <c r="FI28">
        <f t="shared" si="10"/>
        <v>0</v>
      </c>
      <c r="FJ28">
        <f t="shared" si="10"/>
        <v>0</v>
      </c>
      <c r="FK28">
        <f t="shared" si="10"/>
        <v>0</v>
      </c>
      <c r="FL28">
        <f t="shared" si="10"/>
        <v>0</v>
      </c>
      <c r="FM28">
        <f t="shared" si="10"/>
        <v>0</v>
      </c>
      <c r="FN28">
        <f t="shared" si="10"/>
        <v>0</v>
      </c>
      <c r="FO28">
        <f t="shared" si="10"/>
        <v>0</v>
      </c>
      <c r="FP28">
        <f t="shared" si="10"/>
        <v>0</v>
      </c>
      <c r="FQ28">
        <f t="shared" si="10"/>
        <v>0</v>
      </c>
      <c r="FR28">
        <f t="shared" si="10"/>
        <v>0</v>
      </c>
      <c r="FS28">
        <f t="shared" si="15"/>
        <v>0</v>
      </c>
      <c r="FT28">
        <f t="shared" si="16"/>
        <v>0</v>
      </c>
      <c r="FU28">
        <f t="shared" si="17"/>
        <v>0</v>
      </c>
      <c r="FV28">
        <f t="shared" si="18"/>
        <v>0</v>
      </c>
      <c r="FW28">
        <f t="shared" si="19"/>
        <v>0</v>
      </c>
      <c r="FX28">
        <f t="shared" si="20"/>
        <v>0</v>
      </c>
      <c r="FY28">
        <f t="shared" si="21"/>
        <v>0</v>
      </c>
      <c r="FZ28">
        <f t="shared" si="22"/>
        <v>0</v>
      </c>
      <c r="GA28">
        <f t="shared" si="23"/>
        <v>0</v>
      </c>
      <c r="GB28">
        <f t="shared" si="24"/>
        <v>0</v>
      </c>
      <c r="GC28">
        <f t="shared" si="25"/>
        <v>0</v>
      </c>
      <c r="GD28">
        <f t="shared" si="26"/>
        <v>0</v>
      </c>
      <c r="GE28">
        <f t="shared" si="27"/>
        <v>0</v>
      </c>
      <c r="GF28">
        <f t="shared" si="28"/>
        <v>0</v>
      </c>
      <c r="GG28">
        <f t="shared" si="29"/>
        <v>0</v>
      </c>
      <c r="GH28">
        <f t="shared" si="11"/>
        <v>0</v>
      </c>
      <c r="GI28">
        <f t="shared" si="11"/>
        <v>0</v>
      </c>
      <c r="GJ28">
        <f t="shared" si="11"/>
        <v>0</v>
      </c>
      <c r="GK28">
        <f t="shared" si="11"/>
        <v>151</v>
      </c>
      <c r="GL28">
        <f t="shared" si="11"/>
        <v>0</v>
      </c>
      <c r="GM28">
        <f t="shared" si="11"/>
        <v>0</v>
      </c>
      <c r="GN28">
        <f t="shared" si="11"/>
        <v>0</v>
      </c>
      <c r="GO28">
        <f t="shared" si="11"/>
        <v>1</v>
      </c>
      <c r="GP28">
        <f t="shared" si="11"/>
        <v>0</v>
      </c>
      <c r="GQ28">
        <f t="shared" si="11"/>
        <v>1</v>
      </c>
      <c r="GR28">
        <f t="shared" si="11"/>
        <v>1</v>
      </c>
      <c r="GS28">
        <f t="shared" si="11"/>
        <v>34</v>
      </c>
      <c r="GT28">
        <f t="shared" si="11"/>
        <v>106</v>
      </c>
      <c r="GU28">
        <f t="shared" si="11"/>
        <v>105</v>
      </c>
      <c r="GV28">
        <f t="shared" si="11"/>
        <v>35</v>
      </c>
      <c r="GW28">
        <f t="shared" si="11"/>
        <v>50</v>
      </c>
      <c r="GX28">
        <f t="shared" si="12"/>
        <v>73</v>
      </c>
      <c r="GY28">
        <f t="shared" si="12"/>
        <v>69</v>
      </c>
      <c r="GZ28">
        <f t="shared" si="12"/>
        <v>0</v>
      </c>
      <c r="HA28">
        <f t="shared" si="12"/>
        <v>0</v>
      </c>
      <c r="HB28">
        <f t="shared" si="12"/>
        <v>29</v>
      </c>
      <c r="HD28">
        <f>SUM(DJ28:HB28)</f>
        <v>950</v>
      </c>
    </row>
    <row r="29" spans="1:212" ht="256.5">
      <c r="A29">
        <v>25</v>
      </c>
      <c r="B29" t="s">
        <v>245</v>
      </c>
      <c r="E29" s="2"/>
      <c r="F29" s="2"/>
      <c r="G29" s="2"/>
      <c r="H29" s="2"/>
      <c r="I29" s="2"/>
      <c r="AA29" t="s">
        <v>666</v>
      </c>
      <c r="AR29"/>
      <c r="AU29">
        <v>16</v>
      </c>
      <c r="AV29">
        <v>136</v>
      </c>
      <c r="AW29">
        <v>49</v>
      </c>
      <c r="AX29" s="2" t="s">
        <v>246</v>
      </c>
      <c r="AY29" s="2" t="s">
        <v>247</v>
      </c>
      <c r="AZ29" s="2">
        <v>2</v>
      </c>
      <c r="BA29" s="2" t="s">
        <v>248</v>
      </c>
      <c r="CJ29" t="s">
        <v>653</v>
      </c>
      <c r="CK29" s="2" t="s">
        <v>249</v>
      </c>
      <c r="CL29" t="s">
        <v>250</v>
      </c>
      <c r="CM29">
        <v>2</v>
      </c>
      <c r="CN29" s="2" t="s">
        <v>251</v>
      </c>
      <c r="CP29" s="2"/>
      <c r="CQ29">
        <v>2</v>
      </c>
      <c r="CS29" s="2" t="s">
        <v>251</v>
      </c>
      <c r="CT29" s="2"/>
      <c r="CU29" s="2" t="s">
        <v>252</v>
      </c>
      <c r="CV29" s="2"/>
      <c r="CW29" s="2"/>
      <c r="CX29" s="2"/>
      <c r="CY29" s="2" t="s">
        <v>253</v>
      </c>
      <c r="CZ29">
        <v>12</v>
      </c>
      <c r="DB29" s="2" t="s">
        <v>673</v>
      </c>
      <c r="DJ29">
        <f t="shared" si="0"/>
        <v>3</v>
      </c>
      <c r="DK29">
        <f t="shared" si="0"/>
        <v>0</v>
      </c>
      <c r="DL29">
        <f t="shared" si="0"/>
        <v>0</v>
      </c>
      <c r="DM29">
        <f t="shared" si="0"/>
        <v>0</v>
      </c>
      <c r="DN29">
        <f t="shared" si="0"/>
        <v>0</v>
      </c>
      <c r="DO29">
        <f t="shared" si="13"/>
        <v>0</v>
      </c>
      <c r="DP29">
        <f t="shared" si="13"/>
        <v>0</v>
      </c>
      <c r="DQ29">
        <f t="shared" si="13"/>
        <v>0</v>
      </c>
      <c r="DR29">
        <f t="shared" si="13"/>
        <v>0</v>
      </c>
      <c r="DS29">
        <f t="shared" si="13"/>
        <v>0</v>
      </c>
      <c r="DT29">
        <f t="shared" si="13"/>
        <v>0</v>
      </c>
      <c r="DU29">
        <f t="shared" si="13"/>
        <v>0</v>
      </c>
      <c r="DV29">
        <f t="shared" si="13"/>
        <v>0</v>
      </c>
      <c r="DW29">
        <f t="shared" si="13"/>
        <v>0</v>
      </c>
      <c r="DX29">
        <f t="shared" si="13"/>
        <v>0</v>
      </c>
      <c r="DY29">
        <f t="shared" si="13"/>
        <v>0</v>
      </c>
      <c r="DZ29">
        <f t="shared" si="13"/>
        <v>0</v>
      </c>
      <c r="EA29">
        <f t="shared" si="13"/>
        <v>0</v>
      </c>
      <c r="EB29">
        <f t="shared" si="13"/>
        <v>0</v>
      </c>
      <c r="EC29">
        <f t="shared" si="13"/>
        <v>0</v>
      </c>
      <c r="ED29">
        <f t="shared" si="9"/>
        <v>0</v>
      </c>
      <c r="EE29">
        <f t="shared" si="9"/>
        <v>0</v>
      </c>
      <c r="EF29">
        <f t="shared" si="9"/>
        <v>1</v>
      </c>
      <c r="EG29">
        <f t="shared" si="9"/>
        <v>0</v>
      </c>
      <c r="EH29">
        <f t="shared" si="9"/>
        <v>0</v>
      </c>
      <c r="EI29">
        <f t="shared" si="9"/>
        <v>0</v>
      </c>
      <c r="EJ29">
        <f t="shared" si="9"/>
        <v>0</v>
      </c>
      <c r="EK29">
        <f t="shared" si="9"/>
        <v>0</v>
      </c>
      <c r="EL29">
        <f t="shared" si="9"/>
        <v>0</v>
      </c>
      <c r="EM29">
        <f t="shared" si="9"/>
        <v>0</v>
      </c>
      <c r="EN29">
        <f t="shared" si="9"/>
        <v>0</v>
      </c>
      <c r="EO29">
        <f t="shared" si="9"/>
        <v>0</v>
      </c>
      <c r="EP29">
        <f t="shared" si="9"/>
        <v>0</v>
      </c>
      <c r="EQ29">
        <f t="shared" si="9"/>
        <v>0</v>
      </c>
      <c r="ER29">
        <f t="shared" si="9"/>
        <v>0</v>
      </c>
      <c r="ES29">
        <f t="shared" si="3"/>
        <v>0</v>
      </c>
      <c r="ET29">
        <f t="shared" si="14"/>
        <v>0</v>
      </c>
      <c r="EU29">
        <f t="shared" si="14"/>
        <v>0</v>
      </c>
      <c r="EV29">
        <f t="shared" si="14"/>
        <v>2</v>
      </c>
      <c r="EW29">
        <f t="shared" si="14"/>
        <v>3</v>
      </c>
      <c r="EX29">
        <f t="shared" si="14"/>
        <v>2</v>
      </c>
      <c r="EY29">
        <f t="shared" si="14"/>
        <v>17</v>
      </c>
      <c r="EZ29">
        <f t="shared" si="14"/>
        <v>49</v>
      </c>
      <c r="FA29">
        <f t="shared" si="14"/>
        <v>1</v>
      </c>
      <c r="FB29">
        <f t="shared" si="14"/>
        <v>9</v>
      </c>
      <c r="FC29">
        <f t="shared" si="14"/>
        <v>0</v>
      </c>
      <c r="FD29">
        <f t="shared" si="14"/>
        <v>0</v>
      </c>
      <c r="FE29">
        <f t="shared" si="14"/>
        <v>0</v>
      </c>
      <c r="FF29">
        <f t="shared" si="14"/>
        <v>0</v>
      </c>
      <c r="FG29">
        <f t="shared" si="14"/>
        <v>0</v>
      </c>
      <c r="FH29">
        <f t="shared" si="14"/>
        <v>0</v>
      </c>
      <c r="FI29">
        <f t="shared" si="10"/>
        <v>0</v>
      </c>
      <c r="FJ29">
        <f t="shared" si="10"/>
        <v>0</v>
      </c>
      <c r="FK29">
        <f t="shared" si="10"/>
        <v>0</v>
      </c>
      <c r="FL29">
        <f t="shared" si="10"/>
        <v>0</v>
      </c>
      <c r="FM29">
        <f t="shared" si="10"/>
        <v>0</v>
      </c>
      <c r="FN29">
        <f t="shared" si="10"/>
        <v>0</v>
      </c>
      <c r="FO29">
        <f t="shared" si="10"/>
        <v>0</v>
      </c>
      <c r="FP29">
        <f t="shared" si="10"/>
        <v>0</v>
      </c>
      <c r="FQ29">
        <f t="shared" si="10"/>
        <v>0</v>
      </c>
      <c r="FR29">
        <f t="shared" si="10"/>
        <v>0</v>
      </c>
      <c r="FS29">
        <f t="shared" si="15"/>
        <v>0</v>
      </c>
      <c r="FT29">
        <f t="shared" si="16"/>
        <v>0</v>
      </c>
      <c r="FU29">
        <f t="shared" si="17"/>
        <v>0</v>
      </c>
      <c r="FV29">
        <f t="shared" si="18"/>
        <v>0</v>
      </c>
      <c r="FW29">
        <f t="shared" si="19"/>
        <v>0</v>
      </c>
      <c r="FX29">
        <f t="shared" si="20"/>
        <v>0</v>
      </c>
      <c r="FY29">
        <f t="shared" si="21"/>
        <v>0</v>
      </c>
      <c r="FZ29">
        <f t="shared" si="22"/>
        <v>0</v>
      </c>
      <c r="GA29">
        <f t="shared" si="23"/>
        <v>0</v>
      </c>
      <c r="GB29">
        <f t="shared" si="24"/>
        <v>0</v>
      </c>
      <c r="GC29">
        <f t="shared" si="25"/>
        <v>0</v>
      </c>
      <c r="GD29">
        <f t="shared" si="26"/>
        <v>0</v>
      </c>
      <c r="GE29">
        <f t="shared" si="27"/>
        <v>0</v>
      </c>
      <c r="GF29">
        <f t="shared" si="28"/>
        <v>0</v>
      </c>
      <c r="GG29">
        <f t="shared" si="29"/>
        <v>0</v>
      </c>
      <c r="GH29">
        <f t="shared" si="11"/>
        <v>0</v>
      </c>
      <c r="GI29">
        <f t="shared" si="11"/>
        <v>0</v>
      </c>
      <c r="GJ29">
        <f t="shared" si="11"/>
        <v>1</v>
      </c>
      <c r="GK29">
        <f t="shared" si="11"/>
        <v>161</v>
      </c>
      <c r="GL29">
        <f t="shared" si="11"/>
        <v>185</v>
      </c>
      <c r="GM29">
        <f t="shared" si="11"/>
        <v>1</v>
      </c>
      <c r="GN29">
        <f t="shared" si="11"/>
        <v>42</v>
      </c>
      <c r="GO29">
        <f t="shared" si="11"/>
        <v>0</v>
      </c>
      <c r="GP29">
        <f t="shared" si="11"/>
        <v>0</v>
      </c>
      <c r="GQ29">
        <f t="shared" si="11"/>
        <v>1</v>
      </c>
      <c r="GR29">
        <f t="shared" si="11"/>
        <v>0</v>
      </c>
      <c r="GS29">
        <f t="shared" si="11"/>
        <v>42</v>
      </c>
      <c r="GT29">
        <f t="shared" si="11"/>
        <v>0</v>
      </c>
      <c r="GU29">
        <f t="shared" si="11"/>
        <v>34</v>
      </c>
      <c r="GV29">
        <f t="shared" si="11"/>
        <v>0</v>
      </c>
      <c r="GW29">
        <f t="shared" si="11"/>
        <v>0</v>
      </c>
      <c r="GX29">
        <f t="shared" si="12"/>
        <v>0</v>
      </c>
      <c r="GY29">
        <f t="shared" si="12"/>
        <v>47</v>
      </c>
      <c r="GZ29">
        <f t="shared" si="12"/>
        <v>2</v>
      </c>
      <c r="HA29">
        <f t="shared" si="12"/>
        <v>0</v>
      </c>
      <c r="HB29">
        <f t="shared" si="12"/>
        <v>651</v>
      </c>
      <c r="HD29">
        <f>SUM(DJ29:HB29)</f>
        <v>1254</v>
      </c>
    </row>
    <row r="30" spans="1:212" ht="54">
      <c r="A30">
        <v>26</v>
      </c>
      <c r="B30" t="s">
        <v>254</v>
      </c>
      <c r="E30" s="2"/>
      <c r="F30" s="2"/>
      <c r="G30" s="2"/>
      <c r="H30" s="2"/>
      <c r="I30" s="2"/>
      <c r="AA30" t="s">
        <v>654</v>
      </c>
      <c r="AR30"/>
      <c r="AU30">
        <v>25</v>
      </c>
      <c r="AV30">
        <v>100</v>
      </c>
      <c r="AW30">
        <v>40</v>
      </c>
      <c r="AX30" s="2" t="s">
        <v>62</v>
      </c>
      <c r="AY30" s="2" t="s">
        <v>255</v>
      </c>
      <c r="AZ30" s="2">
        <v>2</v>
      </c>
      <c r="BA30" s="2"/>
      <c r="CJ30" t="s">
        <v>674</v>
      </c>
      <c r="CM30">
        <v>2</v>
      </c>
      <c r="CN30" s="2"/>
      <c r="CP30" s="2"/>
      <c r="CR30">
        <v>3</v>
      </c>
      <c r="CS30" s="2"/>
      <c r="CT30" s="2" t="s">
        <v>256</v>
      </c>
      <c r="CU30" s="2" t="s">
        <v>257</v>
      </c>
      <c r="CV30" s="2"/>
      <c r="CW30" s="2"/>
      <c r="CX30" s="2"/>
      <c r="CY30" s="2" t="s">
        <v>258</v>
      </c>
      <c r="CZ30">
        <v>12</v>
      </c>
      <c r="DJ30">
        <f t="shared" si="0"/>
        <v>3</v>
      </c>
      <c r="DK30">
        <f t="shared" si="0"/>
        <v>0</v>
      </c>
      <c r="DL30">
        <f t="shared" si="0"/>
        <v>0</v>
      </c>
      <c r="DM30">
        <f t="shared" si="0"/>
        <v>0</v>
      </c>
      <c r="DN30">
        <f t="shared" si="0"/>
        <v>0</v>
      </c>
      <c r="DO30">
        <f t="shared" si="13"/>
        <v>0</v>
      </c>
      <c r="DP30">
        <f t="shared" si="13"/>
        <v>0</v>
      </c>
      <c r="DQ30">
        <f t="shared" si="13"/>
        <v>0</v>
      </c>
      <c r="DR30">
        <f t="shared" si="13"/>
        <v>0</v>
      </c>
      <c r="DS30">
        <f t="shared" si="13"/>
        <v>0</v>
      </c>
      <c r="DT30">
        <f t="shared" si="13"/>
        <v>0</v>
      </c>
      <c r="DU30">
        <f t="shared" si="13"/>
        <v>0</v>
      </c>
      <c r="DV30">
        <f t="shared" si="13"/>
        <v>0</v>
      </c>
      <c r="DW30">
        <f t="shared" si="13"/>
        <v>0</v>
      </c>
      <c r="DX30">
        <f t="shared" si="13"/>
        <v>0</v>
      </c>
      <c r="DY30">
        <f t="shared" si="13"/>
        <v>0</v>
      </c>
      <c r="DZ30">
        <f t="shared" si="13"/>
        <v>0</v>
      </c>
      <c r="EA30">
        <f t="shared" si="13"/>
        <v>0</v>
      </c>
      <c r="EB30">
        <f t="shared" si="13"/>
        <v>0</v>
      </c>
      <c r="EC30">
        <f t="shared" si="13"/>
        <v>0</v>
      </c>
      <c r="ED30">
        <f t="shared" si="9"/>
        <v>0</v>
      </c>
      <c r="EE30">
        <f t="shared" si="9"/>
        <v>0</v>
      </c>
      <c r="EF30">
        <f t="shared" si="9"/>
        <v>1</v>
      </c>
      <c r="EG30">
        <f t="shared" si="9"/>
        <v>0</v>
      </c>
      <c r="EH30">
        <f t="shared" si="9"/>
        <v>0</v>
      </c>
      <c r="EI30">
        <f t="shared" si="9"/>
        <v>0</v>
      </c>
      <c r="EJ30">
        <f t="shared" si="9"/>
        <v>0</v>
      </c>
      <c r="EK30">
        <f t="shared" si="9"/>
        <v>0</v>
      </c>
      <c r="EL30">
        <f t="shared" si="9"/>
        <v>0</v>
      </c>
      <c r="EM30">
        <f t="shared" si="9"/>
        <v>0</v>
      </c>
      <c r="EN30">
        <f t="shared" si="9"/>
        <v>0</v>
      </c>
      <c r="EO30">
        <f t="shared" si="9"/>
        <v>0</v>
      </c>
      <c r="EP30">
        <f t="shared" si="9"/>
        <v>0</v>
      </c>
      <c r="EQ30">
        <f t="shared" si="9"/>
        <v>0</v>
      </c>
      <c r="ER30">
        <f t="shared" si="9"/>
        <v>0</v>
      </c>
      <c r="ES30">
        <f t="shared" si="3"/>
        <v>0</v>
      </c>
      <c r="ET30">
        <f t="shared" si="14"/>
        <v>0</v>
      </c>
      <c r="EU30">
        <f t="shared" si="14"/>
        <v>0</v>
      </c>
      <c r="EV30">
        <f t="shared" si="14"/>
        <v>2</v>
      </c>
      <c r="EW30">
        <f t="shared" si="14"/>
        <v>3</v>
      </c>
      <c r="EX30">
        <f t="shared" si="14"/>
        <v>2</v>
      </c>
      <c r="EY30">
        <f t="shared" si="14"/>
        <v>9</v>
      </c>
      <c r="EZ30">
        <f t="shared" si="14"/>
        <v>29</v>
      </c>
      <c r="FA30">
        <f t="shared" si="14"/>
        <v>1</v>
      </c>
      <c r="FB30">
        <f t="shared" si="14"/>
        <v>0</v>
      </c>
      <c r="FC30">
        <f t="shared" si="14"/>
        <v>0</v>
      </c>
      <c r="FD30">
        <f t="shared" si="14"/>
        <v>0</v>
      </c>
      <c r="FE30">
        <f t="shared" si="14"/>
        <v>0</v>
      </c>
      <c r="FF30">
        <f t="shared" si="14"/>
        <v>0</v>
      </c>
      <c r="FG30">
        <f t="shared" si="14"/>
        <v>0</v>
      </c>
      <c r="FH30">
        <f t="shared" si="14"/>
        <v>0</v>
      </c>
      <c r="FI30">
        <f t="shared" si="10"/>
        <v>0</v>
      </c>
      <c r="FJ30">
        <f t="shared" si="10"/>
        <v>0</v>
      </c>
      <c r="FK30">
        <f t="shared" si="10"/>
        <v>0</v>
      </c>
      <c r="FL30">
        <f t="shared" si="10"/>
        <v>0</v>
      </c>
      <c r="FM30">
        <f t="shared" si="10"/>
        <v>0</v>
      </c>
      <c r="FN30">
        <f t="shared" si="10"/>
        <v>0</v>
      </c>
      <c r="FO30">
        <f t="shared" si="10"/>
        <v>0</v>
      </c>
      <c r="FP30">
        <f t="shared" si="10"/>
        <v>0</v>
      </c>
      <c r="FQ30">
        <f t="shared" si="10"/>
        <v>0</v>
      </c>
      <c r="FR30">
        <f t="shared" si="10"/>
        <v>0</v>
      </c>
      <c r="FS30">
        <f t="shared" si="15"/>
        <v>0</v>
      </c>
      <c r="FT30">
        <f t="shared" si="16"/>
        <v>0</v>
      </c>
      <c r="FU30">
        <f t="shared" si="17"/>
        <v>0</v>
      </c>
      <c r="FV30">
        <f t="shared" si="18"/>
        <v>0</v>
      </c>
      <c r="FW30">
        <f t="shared" si="19"/>
        <v>0</v>
      </c>
      <c r="FX30">
        <f t="shared" si="20"/>
        <v>0</v>
      </c>
      <c r="FY30">
        <f t="shared" si="21"/>
        <v>0</v>
      </c>
      <c r="FZ30">
        <f t="shared" si="22"/>
        <v>0</v>
      </c>
      <c r="GA30">
        <f t="shared" si="23"/>
        <v>0</v>
      </c>
      <c r="GB30">
        <f t="shared" si="24"/>
        <v>0</v>
      </c>
      <c r="GC30">
        <f t="shared" si="25"/>
        <v>0</v>
      </c>
      <c r="GD30">
        <f t="shared" si="26"/>
        <v>0</v>
      </c>
      <c r="GE30">
        <f t="shared" si="27"/>
        <v>0</v>
      </c>
      <c r="GF30">
        <f t="shared" si="28"/>
        <v>0</v>
      </c>
      <c r="GG30">
        <f t="shared" si="29"/>
        <v>0</v>
      </c>
      <c r="GH30">
        <f t="shared" si="11"/>
        <v>0</v>
      </c>
      <c r="GI30">
        <f t="shared" si="11"/>
        <v>0</v>
      </c>
      <c r="GJ30">
        <f t="shared" si="11"/>
        <v>1</v>
      </c>
      <c r="GK30">
        <f t="shared" si="11"/>
        <v>0</v>
      </c>
      <c r="GL30">
        <f t="shared" si="11"/>
        <v>0</v>
      </c>
      <c r="GM30">
        <f t="shared" si="11"/>
        <v>1</v>
      </c>
      <c r="GN30">
        <f t="shared" si="11"/>
        <v>0</v>
      </c>
      <c r="GO30">
        <f t="shared" si="11"/>
        <v>0</v>
      </c>
      <c r="GP30">
        <f t="shared" si="11"/>
        <v>0</v>
      </c>
      <c r="GQ30">
        <f t="shared" si="11"/>
        <v>0</v>
      </c>
      <c r="GR30">
        <f t="shared" si="11"/>
        <v>1</v>
      </c>
      <c r="GS30">
        <f t="shared" si="11"/>
        <v>0</v>
      </c>
      <c r="GT30">
        <f t="shared" si="11"/>
        <v>61</v>
      </c>
      <c r="GU30">
        <f t="shared" si="11"/>
        <v>47</v>
      </c>
      <c r="GV30">
        <f t="shared" si="11"/>
        <v>0</v>
      </c>
      <c r="GW30">
        <f t="shared" si="11"/>
        <v>0</v>
      </c>
      <c r="GX30">
        <f t="shared" si="12"/>
        <v>0</v>
      </c>
      <c r="GY30">
        <f t="shared" si="12"/>
        <v>55</v>
      </c>
      <c r="GZ30">
        <f t="shared" si="12"/>
        <v>2</v>
      </c>
      <c r="HA30">
        <f t="shared" si="12"/>
        <v>0</v>
      </c>
      <c r="HB30">
        <f t="shared" si="12"/>
        <v>0</v>
      </c>
      <c r="HD30">
        <f>SUM(DJ30:HB30)</f>
        <v>218</v>
      </c>
    </row>
    <row r="31" spans="1:212" ht="162">
      <c r="A31">
        <v>27</v>
      </c>
      <c r="B31" t="s">
        <v>259</v>
      </c>
      <c r="E31" s="2"/>
      <c r="F31" s="2"/>
      <c r="G31" s="2"/>
      <c r="H31" s="2"/>
      <c r="I31" s="2"/>
      <c r="AA31" t="s">
        <v>655</v>
      </c>
      <c r="AR31"/>
      <c r="AU31">
        <v>15</v>
      </c>
      <c r="AV31">
        <v>136</v>
      </c>
      <c r="AW31">
        <v>45</v>
      </c>
      <c r="AX31" s="2" t="s">
        <v>260</v>
      </c>
      <c r="AY31" s="2" t="s">
        <v>261</v>
      </c>
      <c r="AZ31" s="2">
        <v>3</v>
      </c>
      <c r="BA31" s="2" t="s">
        <v>262</v>
      </c>
      <c r="CJ31" t="s">
        <v>655</v>
      </c>
      <c r="CK31" s="2" t="s">
        <v>263</v>
      </c>
      <c r="CL31" s="2" t="s">
        <v>196</v>
      </c>
      <c r="CM31">
        <v>2</v>
      </c>
      <c r="CN31" s="2" t="s">
        <v>264</v>
      </c>
      <c r="CP31" s="2"/>
      <c r="CR31">
        <v>3</v>
      </c>
      <c r="CS31" s="2" t="s">
        <v>200</v>
      </c>
      <c r="CT31" s="2" t="s">
        <v>265</v>
      </c>
      <c r="CU31" s="2" t="s">
        <v>266</v>
      </c>
      <c r="CV31" s="2"/>
      <c r="CW31" s="2"/>
      <c r="CX31" s="2"/>
      <c r="CY31" s="2" t="s">
        <v>267</v>
      </c>
      <c r="CZ31">
        <v>12</v>
      </c>
      <c r="DB31" s="2" t="s">
        <v>268</v>
      </c>
      <c r="DJ31">
        <f t="shared" si="0"/>
        <v>5</v>
      </c>
      <c r="DK31">
        <f t="shared" si="0"/>
        <v>0</v>
      </c>
      <c r="DL31">
        <f t="shared" si="0"/>
        <v>0</v>
      </c>
      <c r="DM31">
        <f t="shared" si="0"/>
        <v>0</v>
      </c>
      <c r="DN31">
        <f t="shared" si="0"/>
        <v>0</v>
      </c>
      <c r="DO31">
        <f t="shared" si="13"/>
        <v>0</v>
      </c>
      <c r="DP31">
        <f t="shared" si="13"/>
        <v>0</v>
      </c>
      <c r="DQ31">
        <f t="shared" si="13"/>
        <v>0</v>
      </c>
      <c r="DR31">
        <f t="shared" si="13"/>
        <v>0</v>
      </c>
      <c r="DS31">
        <f t="shared" si="13"/>
        <v>0</v>
      </c>
      <c r="DT31">
        <f t="shared" si="13"/>
        <v>0</v>
      </c>
      <c r="DU31">
        <f t="shared" si="13"/>
        <v>0</v>
      </c>
      <c r="DV31">
        <f t="shared" si="13"/>
        <v>0</v>
      </c>
      <c r="DW31">
        <f t="shared" si="13"/>
        <v>0</v>
      </c>
      <c r="DX31">
        <f t="shared" si="13"/>
        <v>0</v>
      </c>
      <c r="DY31">
        <f t="shared" si="13"/>
        <v>0</v>
      </c>
      <c r="DZ31">
        <f t="shared" si="13"/>
        <v>0</v>
      </c>
      <c r="EA31">
        <f t="shared" si="13"/>
        <v>0</v>
      </c>
      <c r="EB31">
        <f t="shared" si="13"/>
        <v>0</v>
      </c>
      <c r="EC31">
        <f t="shared" si="13"/>
        <v>0</v>
      </c>
      <c r="ED31">
        <f t="shared" si="9"/>
        <v>0</v>
      </c>
      <c r="EE31">
        <f t="shared" si="9"/>
        <v>0</v>
      </c>
      <c r="EF31">
        <f t="shared" si="9"/>
        <v>1</v>
      </c>
      <c r="EG31">
        <f t="shared" si="9"/>
        <v>0</v>
      </c>
      <c r="EH31">
        <f t="shared" si="9"/>
        <v>0</v>
      </c>
      <c r="EI31">
        <f t="shared" si="9"/>
        <v>0</v>
      </c>
      <c r="EJ31">
        <f t="shared" si="9"/>
        <v>0</v>
      </c>
      <c r="EK31">
        <f t="shared" si="9"/>
        <v>0</v>
      </c>
      <c r="EL31">
        <f t="shared" si="9"/>
        <v>0</v>
      </c>
      <c r="EM31">
        <f t="shared" si="9"/>
        <v>0</v>
      </c>
      <c r="EN31">
        <f t="shared" si="9"/>
        <v>0</v>
      </c>
      <c r="EO31">
        <f t="shared" si="9"/>
        <v>0</v>
      </c>
      <c r="EP31">
        <f t="shared" si="9"/>
        <v>0</v>
      </c>
      <c r="EQ31">
        <f t="shared" si="9"/>
        <v>0</v>
      </c>
      <c r="ER31">
        <f t="shared" si="9"/>
        <v>0</v>
      </c>
      <c r="ES31">
        <f t="shared" si="3"/>
        <v>0</v>
      </c>
      <c r="ET31">
        <f t="shared" si="14"/>
        <v>0</v>
      </c>
      <c r="EU31">
        <f t="shared" si="14"/>
        <v>0</v>
      </c>
      <c r="EV31">
        <f t="shared" si="14"/>
        <v>2</v>
      </c>
      <c r="EW31">
        <f t="shared" si="14"/>
        <v>3</v>
      </c>
      <c r="EX31">
        <f t="shared" si="14"/>
        <v>2</v>
      </c>
      <c r="EY31">
        <f t="shared" si="14"/>
        <v>28</v>
      </c>
      <c r="EZ31">
        <f t="shared" si="14"/>
        <v>22</v>
      </c>
      <c r="FA31">
        <f t="shared" si="14"/>
        <v>1</v>
      </c>
      <c r="FB31">
        <f t="shared" si="14"/>
        <v>42</v>
      </c>
      <c r="FC31">
        <f t="shared" si="14"/>
        <v>0</v>
      </c>
      <c r="FD31">
        <f t="shared" si="14"/>
        <v>0</v>
      </c>
      <c r="FE31">
        <f t="shared" si="14"/>
        <v>0</v>
      </c>
      <c r="FF31">
        <f t="shared" si="14"/>
        <v>0</v>
      </c>
      <c r="FG31">
        <f t="shared" si="14"/>
        <v>0</v>
      </c>
      <c r="FH31">
        <f t="shared" si="14"/>
        <v>0</v>
      </c>
      <c r="FI31">
        <f t="shared" si="10"/>
        <v>0</v>
      </c>
      <c r="FJ31">
        <f t="shared" si="10"/>
        <v>0</v>
      </c>
      <c r="FK31">
        <f t="shared" si="10"/>
        <v>0</v>
      </c>
      <c r="FL31">
        <f t="shared" si="10"/>
        <v>0</v>
      </c>
      <c r="FM31">
        <f t="shared" si="10"/>
        <v>0</v>
      </c>
      <c r="FN31">
        <f t="shared" si="10"/>
        <v>0</v>
      </c>
      <c r="FO31">
        <f t="shared" si="10"/>
        <v>0</v>
      </c>
      <c r="FP31">
        <f t="shared" si="10"/>
        <v>0</v>
      </c>
      <c r="FQ31">
        <f t="shared" si="10"/>
        <v>0</v>
      </c>
      <c r="FR31">
        <f t="shared" si="10"/>
        <v>0</v>
      </c>
      <c r="FS31">
        <f t="shared" si="15"/>
        <v>0</v>
      </c>
      <c r="FT31">
        <f t="shared" si="16"/>
        <v>0</v>
      </c>
      <c r="FU31">
        <f t="shared" si="17"/>
        <v>0</v>
      </c>
      <c r="FV31">
        <f t="shared" si="18"/>
        <v>0</v>
      </c>
      <c r="FW31">
        <f t="shared" si="19"/>
        <v>0</v>
      </c>
      <c r="FX31">
        <f t="shared" si="20"/>
        <v>0</v>
      </c>
      <c r="FY31">
        <f t="shared" si="21"/>
        <v>0</v>
      </c>
      <c r="FZ31">
        <f t="shared" si="22"/>
        <v>0</v>
      </c>
      <c r="GA31">
        <f t="shared" si="23"/>
        <v>0</v>
      </c>
      <c r="GB31">
        <f t="shared" si="24"/>
        <v>0</v>
      </c>
      <c r="GC31">
        <f t="shared" si="25"/>
        <v>0</v>
      </c>
      <c r="GD31">
        <f t="shared" si="26"/>
        <v>0</v>
      </c>
      <c r="GE31">
        <f t="shared" si="27"/>
        <v>0</v>
      </c>
      <c r="GF31">
        <f t="shared" si="28"/>
        <v>0</v>
      </c>
      <c r="GG31">
        <f t="shared" si="29"/>
        <v>0</v>
      </c>
      <c r="GH31">
        <f t="shared" si="11"/>
        <v>0</v>
      </c>
      <c r="GI31">
        <f t="shared" si="11"/>
        <v>0</v>
      </c>
      <c r="GJ31">
        <f t="shared" si="11"/>
        <v>1</v>
      </c>
      <c r="GK31">
        <f t="shared" si="11"/>
        <v>106</v>
      </c>
      <c r="GL31">
        <f t="shared" si="11"/>
        <v>188</v>
      </c>
      <c r="GM31">
        <f t="shared" si="11"/>
        <v>1</v>
      </c>
      <c r="GN31">
        <f t="shared" si="11"/>
        <v>161</v>
      </c>
      <c r="GO31">
        <f t="shared" si="11"/>
        <v>0</v>
      </c>
      <c r="GP31">
        <f t="shared" si="11"/>
        <v>0</v>
      </c>
      <c r="GQ31">
        <f t="shared" si="11"/>
        <v>0</v>
      </c>
      <c r="GR31">
        <f t="shared" si="11"/>
        <v>1</v>
      </c>
      <c r="GS31">
        <f t="shared" si="11"/>
        <v>30</v>
      </c>
      <c r="GT31">
        <f t="shared" si="11"/>
        <v>201</v>
      </c>
      <c r="GU31">
        <f t="shared" si="11"/>
        <v>75</v>
      </c>
      <c r="GV31">
        <f t="shared" si="11"/>
        <v>0</v>
      </c>
      <c r="GW31">
        <f t="shared" si="11"/>
        <v>0</v>
      </c>
      <c r="GX31">
        <f t="shared" si="12"/>
        <v>0</v>
      </c>
      <c r="GY31">
        <f t="shared" si="12"/>
        <v>85</v>
      </c>
      <c r="GZ31">
        <f t="shared" si="12"/>
        <v>2</v>
      </c>
      <c r="HA31">
        <f t="shared" si="12"/>
        <v>0</v>
      </c>
      <c r="HB31">
        <f t="shared" si="12"/>
        <v>34</v>
      </c>
      <c r="HD31">
        <f>SUM(DJ31:HB31)</f>
        <v>991</v>
      </c>
    </row>
    <row r="32" spans="1:212" ht="27">
      <c r="A32">
        <v>28</v>
      </c>
      <c r="B32" t="s">
        <v>269</v>
      </c>
      <c r="E32" s="2"/>
      <c r="F32" s="2"/>
      <c r="G32" s="2"/>
      <c r="H32" s="2"/>
      <c r="I32" s="2"/>
      <c r="AA32" t="s">
        <v>655</v>
      </c>
      <c r="AR32"/>
      <c r="AU32">
        <v>18</v>
      </c>
      <c r="AV32">
        <v>30</v>
      </c>
      <c r="AW32">
        <v>23</v>
      </c>
      <c r="AX32" s="2" t="s">
        <v>270</v>
      </c>
      <c r="AY32" s="2" t="s">
        <v>271</v>
      </c>
      <c r="AZ32" s="2">
        <v>3</v>
      </c>
      <c r="BA32" s="2"/>
      <c r="CJ32" t="s">
        <v>645</v>
      </c>
      <c r="CK32" s="2" t="s">
        <v>272</v>
      </c>
      <c r="CL32" t="s">
        <v>273</v>
      </c>
      <c r="CM32">
        <v>2</v>
      </c>
      <c r="CN32" s="2"/>
      <c r="CP32" s="2"/>
      <c r="CQ32">
        <v>2</v>
      </c>
      <c r="CS32" s="2"/>
      <c r="CT32" s="2" t="s">
        <v>656</v>
      </c>
      <c r="CU32" s="2" t="s">
        <v>274</v>
      </c>
      <c r="CV32" s="2"/>
      <c r="CW32" s="2"/>
      <c r="CX32" s="2"/>
      <c r="CY32" s="2"/>
      <c r="CZ32">
        <v>12</v>
      </c>
      <c r="DJ32">
        <f t="shared" si="0"/>
        <v>3</v>
      </c>
      <c r="DK32">
        <f t="shared" si="0"/>
        <v>0</v>
      </c>
      <c r="DL32">
        <f t="shared" si="0"/>
        <v>0</v>
      </c>
      <c r="DM32">
        <f t="shared" si="0"/>
        <v>0</v>
      </c>
      <c r="DN32">
        <f t="shared" si="0"/>
        <v>0</v>
      </c>
      <c r="DO32">
        <f t="shared" si="13"/>
        <v>0</v>
      </c>
      <c r="DP32">
        <f t="shared" si="13"/>
        <v>0</v>
      </c>
      <c r="DQ32">
        <f t="shared" si="13"/>
        <v>0</v>
      </c>
      <c r="DR32">
        <f t="shared" si="13"/>
        <v>0</v>
      </c>
      <c r="DS32">
        <f t="shared" si="13"/>
        <v>0</v>
      </c>
      <c r="DT32">
        <f t="shared" si="13"/>
        <v>0</v>
      </c>
      <c r="DU32">
        <f t="shared" si="13"/>
        <v>0</v>
      </c>
      <c r="DV32">
        <f t="shared" si="13"/>
        <v>0</v>
      </c>
      <c r="DW32">
        <f t="shared" si="13"/>
        <v>0</v>
      </c>
      <c r="DX32">
        <f t="shared" si="13"/>
        <v>0</v>
      </c>
      <c r="DY32">
        <f t="shared" si="13"/>
        <v>0</v>
      </c>
      <c r="DZ32">
        <f t="shared" si="13"/>
        <v>0</v>
      </c>
      <c r="EA32">
        <f t="shared" si="13"/>
        <v>0</v>
      </c>
      <c r="EB32">
        <f t="shared" si="13"/>
        <v>0</v>
      </c>
      <c r="EC32">
        <f t="shared" si="13"/>
        <v>0</v>
      </c>
      <c r="ED32">
        <f t="shared" si="9"/>
        <v>0</v>
      </c>
      <c r="EE32">
        <f t="shared" si="9"/>
        <v>0</v>
      </c>
      <c r="EF32">
        <f t="shared" si="9"/>
        <v>1</v>
      </c>
      <c r="EG32">
        <f t="shared" si="9"/>
        <v>0</v>
      </c>
      <c r="EH32">
        <f t="shared" si="9"/>
        <v>0</v>
      </c>
      <c r="EI32">
        <f t="shared" si="9"/>
        <v>0</v>
      </c>
      <c r="EJ32">
        <f t="shared" si="9"/>
        <v>0</v>
      </c>
      <c r="EK32">
        <f t="shared" si="9"/>
        <v>0</v>
      </c>
      <c r="EL32">
        <f t="shared" si="9"/>
        <v>0</v>
      </c>
      <c r="EM32">
        <f t="shared" si="9"/>
        <v>0</v>
      </c>
      <c r="EN32">
        <f t="shared" si="9"/>
        <v>0</v>
      </c>
      <c r="EO32">
        <f t="shared" si="9"/>
        <v>0</v>
      </c>
      <c r="EP32">
        <f t="shared" si="9"/>
        <v>0</v>
      </c>
      <c r="EQ32">
        <f t="shared" si="9"/>
        <v>0</v>
      </c>
      <c r="ER32">
        <f t="shared" si="9"/>
        <v>0</v>
      </c>
      <c r="ES32">
        <f t="shared" si="3"/>
        <v>0</v>
      </c>
      <c r="ET32">
        <f t="shared" si="14"/>
        <v>0</v>
      </c>
      <c r="EU32">
        <f t="shared" si="14"/>
        <v>0</v>
      </c>
      <c r="EV32">
        <f t="shared" si="14"/>
        <v>2</v>
      </c>
      <c r="EW32">
        <f t="shared" si="14"/>
        <v>2</v>
      </c>
      <c r="EX32">
        <f t="shared" si="14"/>
        <v>2</v>
      </c>
      <c r="EY32">
        <f t="shared" si="14"/>
        <v>15</v>
      </c>
      <c r="EZ32">
        <f t="shared" si="14"/>
        <v>19</v>
      </c>
      <c r="FA32">
        <f t="shared" si="14"/>
        <v>1</v>
      </c>
      <c r="FB32">
        <f t="shared" si="14"/>
        <v>0</v>
      </c>
      <c r="FC32">
        <f t="shared" si="14"/>
        <v>0</v>
      </c>
      <c r="FD32">
        <f t="shared" si="14"/>
        <v>0</v>
      </c>
      <c r="FE32">
        <f t="shared" si="14"/>
        <v>0</v>
      </c>
      <c r="FF32">
        <f t="shared" si="14"/>
        <v>0</v>
      </c>
      <c r="FG32">
        <f t="shared" si="14"/>
        <v>0</v>
      </c>
      <c r="FH32">
        <f t="shared" si="14"/>
        <v>0</v>
      </c>
      <c r="FI32">
        <f t="shared" si="10"/>
        <v>0</v>
      </c>
      <c r="FJ32">
        <f t="shared" si="10"/>
        <v>0</v>
      </c>
      <c r="FK32">
        <f t="shared" si="10"/>
        <v>0</v>
      </c>
      <c r="FL32">
        <f t="shared" si="10"/>
        <v>0</v>
      </c>
      <c r="FM32">
        <f t="shared" si="10"/>
        <v>0</v>
      </c>
      <c r="FN32">
        <f t="shared" si="10"/>
        <v>0</v>
      </c>
      <c r="FO32">
        <f t="shared" si="10"/>
        <v>0</v>
      </c>
      <c r="FP32">
        <f t="shared" si="10"/>
        <v>0</v>
      </c>
      <c r="FQ32">
        <f t="shared" si="10"/>
        <v>0</v>
      </c>
      <c r="FR32">
        <f t="shared" si="10"/>
        <v>0</v>
      </c>
      <c r="FS32">
        <f t="shared" si="15"/>
        <v>0</v>
      </c>
      <c r="FT32">
        <f t="shared" si="16"/>
        <v>0</v>
      </c>
      <c r="FU32">
        <f t="shared" si="17"/>
        <v>0</v>
      </c>
      <c r="FV32">
        <f t="shared" si="18"/>
        <v>0</v>
      </c>
      <c r="FW32">
        <f t="shared" si="19"/>
        <v>0</v>
      </c>
      <c r="FX32">
        <f t="shared" si="20"/>
        <v>0</v>
      </c>
      <c r="FY32">
        <f t="shared" si="21"/>
        <v>0</v>
      </c>
      <c r="FZ32">
        <f t="shared" si="22"/>
        <v>0</v>
      </c>
      <c r="GA32">
        <f t="shared" si="23"/>
        <v>0</v>
      </c>
      <c r="GB32">
        <f t="shared" si="24"/>
        <v>0</v>
      </c>
      <c r="GC32">
        <f t="shared" si="25"/>
        <v>0</v>
      </c>
      <c r="GD32">
        <f t="shared" si="26"/>
        <v>0</v>
      </c>
      <c r="GE32">
        <f t="shared" si="27"/>
        <v>0</v>
      </c>
      <c r="GF32">
        <f t="shared" si="28"/>
        <v>0</v>
      </c>
      <c r="GG32">
        <f t="shared" si="29"/>
        <v>0</v>
      </c>
      <c r="GH32">
        <f t="shared" si="11"/>
        <v>0</v>
      </c>
      <c r="GI32">
        <f t="shared" si="11"/>
        <v>0</v>
      </c>
      <c r="GJ32">
        <f t="shared" si="11"/>
        <v>1</v>
      </c>
      <c r="GK32">
        <f t="shared" si="11"/>
        <v>16</v>
      </c>
      <c r="GL32">
        <f t="shared" si="11"/>
        <v>15</v>
      </c>
      <c r="GM32">
        <f t="shared" si="11"/>
        <v>1</v>
      </c>
      <c r="GN32">
        <f t="shared" si="11"/>
        <v>0</v>
      </c>
      <c r="GO32">
        <f t="shared" si="11"/>
        <v>0</v>
      </c>
      <c r="GP32">
        <f t="shared" si="11"/>
        <v>0</v>
      </c>
      <c r="GQ32">
        <f t="shared" si="11"/>
        <v>1</v>
      </c>
      <c r="GR32">
        <f t="shared" si="11"/>
        <v>0</v>
      </c>
      <c r="GS32">
        <f t="shared" si="11"/>
        <v>0</v>
      </c>
      <c r="GT32">
        <f t="shared" si="11"/>
        <v>2</v>
      </c>
      <c r="GU32">
        <f t="shared" si="11"/>
        <v>19</v>
      </c>
      <c r="GV32">
        <f t="shared" si="11"/>
        <v>0</v>
      </c>
      <c r="GW32">
        <f t="shared" si="11"/>
        <v>0</v>
      </c>
      <c r="GX32">
        <f t="shared" si="12"/>
        <v>0</v>
      </c>
      <c r="GY32">
        <f t="shared" si="12"/>
        <v>0</v>
      </c>
      <c r="GZ32">
        <f t="shared" si="12"/>
        <v>2</v>
      </c>
      <c r="HA32">
        <f t="shared" si="12"/>
        <v>0</v>
      </c>
      <c r="HB32">
        <f t="shared" si="12"/>
        <v>0</v>
      </c>
      <c r="HD32">
        <f>SUM(DJ32:HB32)</f>
        <v>102</v>
      </c>
    </row>
    <row r="33" spans="1:212" ht="40.5">
      <c r="A33">
        <v>29</v>
      </c>
      <c r="B33" t="s">
        <v>275</v>
      </c>
      <c r="E33" s="2"/>
      <c r="F33" s="2"/>
      <c r="G33" s="2"/>
      <c r="H33" s="2"/>
      <c r="I33" s="2"/>
      <c r="AA33" t="s">
        <v>657</v>
      </c>
      <c r="AR33"/>
      <c r="AU33">
        <v>15</v>
      </c>
      <c r="AV33">
        <v>90</v>
      </c>
      <c r="AW33">
        <v>35</v>
      </c>
      <c r="AX33" s="2" t="s">
        <v>276</v>
      </c>
      <c r="AY33" s="2" t="s">
        <v>277</v>
      </c>
      <c r="AZ33" s="2">
        <v>4</v>
      </c>
      <c r="BA33" s="2" t="s">
        <v>278</v>
      </c>
      <c r="CJ33" t="s">
        <v>654</v>
      </c>
      <c r="CK33" s="2" t="s">
        <v>279</v>
      </c>
      <c r="CL33" t="s">
        <v>280</v>
      </c>
      <c r="CM33">
        <v>2</v>
      </c>
      <c r="CN33" s="2"/>
      <c r="CP33" s="2"/>
      <c r="CQ33">
        <v>2</v>
      </c>
      <c r="CR33">
        <v>3</v>
      </c>
      <c r="CS33" s="2"/>
      <c r="CT33" s="2"/>
      <c r="CU33" s="2" t="s">
        <v>281</v>
      </c>
      <c r="CV33" s="2"/>
      <c r="CW33" s="2"/>
      <c r="CX33" s="2"/>
      <c r="CY33" s="2"/>
      <c r="CZ33">
        <v>12</v>
      </c>
      <c r="DJ33">
        <f t="shared" si="0"/>
        <v>4</v>
      </c>
      <c r="DK33">
        <f t="shared" si="0"/>
        <v>0</v>
      </c>
      <c r="DL33">
        <f t="shared" si="0"/>
        <v>0</v>
      </c>
      <c r="DM33">
        <f t="shared" si="0"/>
        <v>0</v>
      </c>
      <c r="DN33">
        <f t="shared" si="0"/>
        <v>0</v>
      </c>
      <c r="DO33">
        <f t="shared" si="13"/>
        <v>0</v>
      </c>
      <c r="DP33">
        <f t="shared" si="13"/>
        <v>0</v>
      </c>
      <c r="DQ33">
        <f t="shared" si="13"/>
        <v>0</v>
      </c>
      <c r="DR33">
        <f t="shared" si="13"/>
        <v>0</v>
      </c>
      <c r="DS33">
        <f t="shared" si="13"/>
        <v>0</v>
      </c>
      <c r="DT33">
        <f t="shared" si="13"/>
        <v>0</v>
      </c>
      <c r="DU33">
        <f t="shared" si="13"/>
        <v>0</v>
      </c>
      <c r="DV33">
        <f t="shared" si="13"/>
        <v>0</v>
      </c>
      <c r="DW33">
        <f t="shared" si="13"/>
        <v>0</v>
      </c>
      <c r="DX33">
        <f t="shared" si="13"/>
        <v>0</v>
      </c>
      <c r="DY33">
        <f t="shared" si="13"/>
        <v>0</v>
      </c>
      <c r="DZ33">
        <f t="shared" si="13"/>
        <v>0</v>
      </c>
      <c r="EA33">
        <f t="shared" si="13"/>
        <v>0</v>
      </c>
      <c r="EB33">
        <f t="shared" si="13"/>
        <v>0</v>
      </c>
      <c r="EC33">
        <f t="shared" si="13"/>
        <v>0</v>
      </c>
      <c r="ED33">
        <f t="shared" si="9"/>
        <v>0</v>
      </c>
      <c r="EE33">
        <f t="shared" si="9"/>
        <v>0</v>
      </c>
      <c r="EF33">
        <f t="shared" si="9"/>
        <v>1</v>
      </c>
      <c r="EG33">
        <f t="shared" si="9"/>
        <v>0</v>
      </c>
      <c r="EH33">
        <f t="shared" si="9"/>
        <v>0</v>
      </c>
      <c r="EI33">
        <f t="shared" si="9"/>
        <v>0</v>
      </c>
      <c r="EJ33">
        <f t="shared" si="9"/>
        <v>0</v>
      </c>
      <c r="EK33">
        <f t="shared" si="9"/>
        <v>0</v>
      </c>
      <c r="EL33">
        <f t="shared" si="9"/>
        <v>0</v>
      </c>
      <c r="EM33">
        <f t="shared" si="9"/>
        <v>0</v>
      </c>
      <c r="EN33">
        <f t="shared" si="9"/>
        <v>0</v>
      </c>
      <c r="EO33">
        <f t="shared" si="9"/>
        <v>0</v>
      </c>
      <c r="EP33">
        <f t="shared" si="9"/>
        <v>0</v>
      </c>
      <c r="EQ33">
        <f t="shared" si="9"/>
        <v>0</v>
      </c>
      <c r="ER33">
        <f t="shared" si="9"/>
        <v>0</v>
      </c>
      <c r="ES33">
        <f t="shared" si="3"/>
        <v>0</v>
      </c>
      <c r="ET33">
        <f t="shared" si="14"/>
        <v>0</v>
      </c>
      <c r="EU33">
        <f t="shared" si="14"/>
        <v>0</v>
      </c>
      <c r="EV33">
        <f t="shared" si="14"/>
        <v>2</v>
      </c>
      <c r="EW33">
        <f t="shared" si="14"/>
        <v>2</v>
      </c>
      <c r="EX33">
        <f t="shared" si="14"/>
        <v>2</v>
      </c>
      <c r="EY33">
        <f t="shared" si="14"/>
        <v>37</v>
      </c>
      <c r="EZ33">
        <f t="shared" si="14"/>
        <v>6</v>
      </c>
      <c r="FA33">
        <f t="shared" si="14"/>
        <v>1</v>
      </c>
      <c r="FB33">
        <f t="shared" si="14"/>
        <v>25</v>
      </c>
      <c r="FC33">
        <f t="shared" si="14"/>
        <v>0</v>
      </c>
      <c r="FD33">
        <f t="shared" si="14"/>
        <v>0</v>
      </c>
      <c r="FE33">
        <f t="shared" si="14"/>
        <v>0</v>
      </c>
      <c r="FF33">
        <f t="shared" si="14"/>
        <v>0</v>
      </c>
      <c r="FG33">
        <f t="shared" si="14"/>
        <v>0</v>
      </c>
      <c r="FH33">
        <f t="shared" si="14"/>
        <v>0</v>
      </c>
      <c r="FI33">
        <f t="shared" si="10"/>
        <v>0</v>
      </c>
      <c r="FJ33">
        <f t="shared" si="10"/>
        <v>0</v>
      </c>
      <c r="FK33">
        <f t="shared" si="10"/>
        <v>0</v>
      </c>
      <c r="FL33">
        <f t="shared" si="10"/>
        <v>0</v>
      </c>
      <c r="FM33">
        <f t="shared" si="10"/>
        <v>0</v>
      </c>
      <c r="FN33">
        <f t="shared" si="10"/>
        <v>0</v>
      </c>
      <c r="FO33">
        <f t="shared" si="10"/>
        <v>0</v>
      </c>
      <c r="FP33">
        <f t="shared" si="10"/>
        <v>0</v>
      </c>
      <c r="FQ33">
        <f t="shared" si="10"/>
        <v>0</v>
      </c>
      <c r="FR33">
        <f t="shared" si="10"/>
        <v>0</v>
      </c>
      <c r="FS33">
        <f t="shared" si="15"/>
        <v>0</v>
      </c>
      <c r="FT33">
        <f t="shared" si="16"/>
        <v>0</v>
      </c>
      <c r="FU33">
        <f t="shared" si="17"/>
        <v>0</v>
      </c>
      <c r="FV33">
        <f t="shared" si="18"/>
        <v>0</v>
      </c>
      <c r="FW33">
        <f t="shared" si="19"/>
        <v>0</v>
      </c>
      <c r="FX33">
        <f t="shared" si="20"/>
        <v>0</v>
      </c>
      <c r="FY33">
        <f t="shared" si="21"/>
        <v>0</v>
      </c>
      <c r="FZ33">
        <f t="shared" si="22"/>
        <v>0</v>
      </c>
      <c r="GA33">
        <f t="shared" si="23"/>
        <v>0</v>
      </c>
      <c r="GB33">
        <f t="shared" si="24"/>
        <v>0</v>
      </c>
      <c r="GC33">
        <f t="shared" si="25"/>
        <v>0</v>
      </c>
      <c r="GD33">
        <f t="shared" si="26"/>
        <v>0</v>
      </c>
      <c r="GE33">
        <f t="shared" si="27"/>
        <v>0</v>
      </c>
      <c r="GF33">
        <f t="shared" si="28"/>
        <v>0</v>
      </c>
      <c r="GG33">
        <f t="shared" si="29"/>
        <v>0</v>
      </c>
      <c r="GH33">
        <f t="shared" si="11"/>
        <v>0</v>
      </c>
      <c r="GI33">
        <f t="shared" si="11"/>
        <v>0</v>
      </c>
      <c r="GJ33">
        <f t="shared" si="11"/>
        <v>1</v>
      </c>
      <c r="GK33">
        <f t="shared" si="11"/>
        <v>10</v>
      </c>
      <c r="GL33">
        <f t="shared" si="11"/>
        <v>18</v>
      </c>
      <c r="GM33">
        <f t="shared" si="11"/>
        <v>1</v>
      </c>
      <c r="GN33">
        <f t="shared" si="11"/>
        <v>0</v>
      </c>
      <c r="GO33">
        <f t="shared" si="11"/>
        <v>0</v>
      </c>
      <c r="GP33">
        <f t="shared" si="11"/>
        <v>0</v>
      </c>
      <c r="GQ33">
        <f t="shared" si="11"/>
        <v>1</v>
      </c>
      <c r="GR33">
        <f t="shared" si="11"/>
        <v>1</v>
      </c>
      <c r="GS33">
        <f t="shared" si="11"/>
        <v>0</v>
      </c>
      <c r="GT33">
        <f t="shared" si="11"/>
        <v>0</v>
      </c>
      <c r="GU33">
        <f t="shared" si="11"/>
        <v>18</v>
      </c>
      <c r="GV33">
        <f t="shared" si="11"/>
        <v>0</v>
      </c>
      <c r="GW33">
        <f t="shared" si="11"/>
        <v>0</v>
      </c>
      <c r="GX33">
        <f t="shared" si="12"/>
        <v>0</v>
      </c>
      <c r="GY33">
        <f t="shared" si="12"/>
        <v>0</v>
      </c>
      <c r="GZ33">
        <f t="shared" si="12"/>
        <v>2</v>
      </c>
      <c r="HA33">
        <f t="shared" si="12"/>
        <v>0</v>
      </c>
      <c r="HB33">
        <f t="shared" si="12"/>
        <v>0</v>
      </c>
      <c r="HD33">
        <f>SUM(DJ33:HB33)</f>
        <v>132</v>
      </c>
    </row>
    <row r="34" spans="1:212" ht="81">
      <c r="A34">
        <v>30</v>
      </c>
      <c r="B34" t="s">
        <v>282</v>
      </c>
      <c r="C34">
        <v>14</v>
      </c>
      <c r="D34" t="s">
        <v>283</v>
      </c>
      <c r="E34" s="2" t="s">
        <v>284</v>
      </c>
      <c r="F34" s="2" t="s">
        <v>285</v>
      </c>
      <c r="G34" s="2">
        <v>3</v>
      </c>
      <c r="H34" s="2">
        <v>5</v>
      </c>
      <c r="I34" s="2">
        <v>2</v>
      </c>
      <c r="J34" t="s">
        <v>401</v>
      </c>
      <c r="K34">
        <v>9</v>
      </c>
      <c r="L34" t="s">
        <v>404</v>
      </c>
      <c r="M34">
        <v>1</v>
      </c>
      <c r="Z34" t="s">
        <v>286</v>
      </c>
      <c r="AA34">
        <v>135</v>
      </c>
      <c r="AB34">
        <v>171</v>
      </c>
      <c r="AC34">
        <v>0.8</v>
      </c>
      <c r="AD34">
        <v>2.4</v>
      </c>
      <c r="AE34">
        <v>6244</v>
      </c>
      <c r="AF34">
        <v>3904</v>
      </c>
      <c r="AG34">
        <v>47</v>
      </c>
      <c r="AH34">
        <v>3</v>
      </c>
      <c r="AI34">
        <v>1</v>
      </c>
      <c r="AJ34">
        <v>2</v>
      </c>
      <c r="AK34" t="s">
        <v>287</v>
      </c>
      <c r="AL34" t="s">
        <v>91</v>
      </c>
      <c r="AM34">
        <v>24000</v>
      </c>
      <c r="AN34">
        <v>20000</v>
      </c>
      <c r="AO34">
        <v>20000</v>
      </c>
      <c r="AP34">
        <v>18000</v>
      </c>
      <c r="AQ34" t="s">
        <v>288</v>
      </c>
      <c r="AR34" s="1">
        <v>1</v>
      </c>
      <c r="AS34" t="s">
        <v>161</v>
      </c>
      <c r="AT34" s="2" t="s">
        <v>289</v>
      </c>
      <c r="AU34">
        <v>17</v>
      </c>
      <c r="AV34">
        <v>107</v>
      </c>
      <c r="AW34">
        <v>34</v>
      </c>
      <c r="AX34" s="2" t="s">
        <v>290</v>
      </c>
      <c r="AY34" s="2" t="s">
        <v>291</v>
      </c>
      <c r="AZ34" s="2">
        <v>2</v>
      </c>
      <c r="BA34" s="2" t="s">
        <v>292</v>
      </c>
      <c r="CJ34">
        <v>2</v>
      </c>
      <c r="CK34" s="2" t="s">
        <v>293</v>
      </c>
      <c r="CL34" t="s">
        <v>294</v>
      </c>
      <c r="CM34">
        <v>2</v>
      </c>
      <c r="CN34" s="2" t="s">
        <v>295</v>
      </c>
      <c r="CO34">
        <v>2</v>
      </c>
      <c r="CP34" s="2" t="s">
        <v>296</v>
      </c>
      <c r="CQ34">
        <v>2</v>
      </c>
      <c r="CR34" s="2">
        <v>3</v>
      </c>
      <c r="CS34" s="2" t="s">
        <v>297</v>
      </c>
      <c r="CT34" s="2" t="s">
        <v>298</v>
      </c>
      <c r="CU34" s="2" t="s">
        <v>299</v>
      </c>
      <c r="CV34" s="2" t="s">
        <v>300</v>
      </c>
      <c r="CW34" s="2" t="s">
        <v>301</v>
      </c>
      <c r="CX34" s="2" t="s">
        <v>302</v>
      </c>
      <c r="CY34" s="2" t="s">
        <v>303</v>
      </c>
      <c r="CZ34">
        <v>12</v>
      </c>
      <c r="DB34" s="2" t="s">
        <v>304</v>
      </c>
      <c r="DJ34">
        <f t="shared" si="0"/>
        <v>3</v>
      </c>
      <c r="DK34">
        <f t="shared" si="0"/>
        <v>2</v>
      </c>
      <c r="DL34">
        <f t="shared" si="0"/>
        <v>7</v>
      </c>
      <c r="DM34">
        <f t="shared" si="0"/>
        <v>49</v>
      </c>
      <c r="DN34">
        <f t="shared" si="0"/>
        <v>38</v>
      </c>
      <c r="DO34">
        <f t="shared" si="13"/>
        <v>2</v>
      </c>
      <c r="DP34">
        <f t="shared" si="13"/>
        <v>1</v>
      </c>
      <c r="DQ34">
        <f t="shared" si="13"/>
        <v>4</v>
      </c>
      <c r="DR34">
        <f t="shared" si="13"/>
        <v>1</v>
      </c>
      <c r="DS34">
        <f t="shared" si="13"/>
        <v>0</v>
      </c>
      <c r="DT34">
        <f t="shared" si="13"/>
        <v>0</v>
      </c>
      <c r="DU34">
        <f t="shared" si="13"/>
        <v>0</v>
      </c>
      <c r="DV34">
        <f t="shared" si="13"/>
        <v>0</v>
      </c>
      <c r="DW34">
        <f t="shared" si="13"/>
        <v>0</v>
      </c>
      <c r="DX34">
        <f t="shared" si="13"/>
        <v>0</v>
      </c>
      <c r="DY34">
        <f t="shared" si="13"/>
        <v>0</v>
      </c>
      <c r="DZ34">
        <f t="shared" si="13"/>
        <v>0</v>
      </c>
      <c r="EA34">
        <f t="shared" si="13"/>
        <v>0</v>
      </c>
      <c r="EB34">
        <f t="shared" si="13"/>
        <v>0</v>
      </c>
      <c r="EC34">
        <f t="shared" si="13"/>
        <v>0</v>
      </c>
      <c r="ED34">
        <f t="shared" si="9"/>
        <v>0</v>
      </c>
      <c r="EE34">
        <f t="shared" si="9"/>
        <v>21</v>
      </c>
      <c r="EF34">
        <f t="shared" si="9"/>
        <v>3</v>
      </c>
      <c r="EG34">
        <f t="shared" si="9"/>
        <v>3</v>
      </c>
      <c r="EH34">
        <f t="shared" si="9"/>
        <v>3</v>
      </c>
      <c r="EI34">
        <f t="shared" si="9"/>
        <v>3</v>
      </c>
      <c r="EJ34">
        <f t="shared" si="9"/>
        <v>4</v>
      </c>
      <c r="EK34">
        <f t="shared" si="9"/>
        <v>4</v>
      </c>
      <c r="EL34">
        <f t="shared" si="9"/>
        <v>2</v>
      </c>
      <c r="EM34">
        <f t="shared" si="9"/>
        <v>1</v>
      </c>
      <c r="EN34">
        <f t="shared" si="9"/>
        <v>1</v>
      </c>
      <c r="EO34">
        <f t="shared" si="9"/>
        <v>1</v>
      </c>
      <c r="EP34">
        <f t="shared" si="9"/>
        <v>13</v>
      </c>
      <c r="EQ34">
        <f t="shared" si="9"/>
        <v>4</v>
      </c>
      <c r="ER34">
        <f t="shared" si="9"/>
        <v>5</v>
      </c>
      <c r="ES34">
        <f t="shared" si="3"/>
        <v>29</v>
      </c>
      <c r="ET34">
        <f t="shared" si="14"/>
        <v>4</v>
      </c>
      <c r="EU34">
        <f t="shared" si="14"/>
        <v>69</v>
      </c>
      <c r="EV34">
        <f t="shared" si="14"/>
        <v>2</v>
      </c>
      <c r="EW34">
        <f t="shared" si="14"/>
        <v>3</v>
      </c>
      <c r="EX34">
        <f t="shared" si="14"/>
        <v>2</v>
      </c>
      <c r="EY34">
        <f t="shared" si="14"/>
        <v>60</v>
      </c>
      <c r="EZ34">
        <f t="shared" si="14"/>
        <v>43</v>
      </c>
      <c r="FA34">
        <f t="shared" si="14"/>
        <v>1</v>
      </c>
      <c r="FB34">
        <f t="shared" si="14"/>
        <v>41</v>
      </c>
      <c r="FC34">
        <f t="shared" si="14"/>
        <v>0</v>
      </c>
      <c r="FD34">
        <f t="shared" si="14"/>
        <v>0</v>
      </c>
      <c r="FE34">
        <f t="shared" si="14"/>
        <v>0</v>
      </c>
      <c r="FF34">
        <f t="shared" si="14"/>
        <v>0</v>
      </c>
      <c r="FG34">
        <f t="shared" si="14"/>
        <v>0</v>
      </c>
      <c r="FH34">
        <f t="shared" si="14"/>
        <v>0</v>
      </c>
      <c r="FI34">
        <f t="shared" si="10"/>
        <v>0</v>
      </c>
      <c r="FJ34">
        <f t="shared" si="10"/>
        <v>0</v>
      </c>
      <c r="FK34">
        <f t="shared" si="10"/>
        <v>0</v>
      </c>
      <c r="FL34">
        <f t="shared" si="10"/>
        <v>0</v>
      </c>
      <c r="FM34">
        <f t="shared" si="10"/>
        <v>0</v>
      </c>
      <c r="FN34">
        <f t="shared" si="10"/>
        <v>0</v>
      </c>
      <c r="FO34">
        <f t="shared" si="10"/>
        <v>0</v>
      </c>
      <c r="FP34">
        <f t="shared" si="10"/>
        <v>0</v>
      </c>
      <c r="FQ34">
        <f t="shared" si="10"/>
        <v>0</v>
      </c>
      <c r="FR34">
        <f t="shared" si="10"/>
        <v>0</v>
      </c>
      <c r="FS34">
        <f t="shared" si="15"/>
        <v>0</v>
      </c>
      <c r="FT34">
        <f t="shared" si="16"/>
        <v>0</v>
      </c>
      <c r="FU34">
        <f t="shared" si="17"/>
        <v>0</v>
      </c>
      <c r="FV34">
        <f t="shared" si="18"/>
        <v>0</v>
      </c>
      <c r="FW34">
        <f t="shared" si="19"/>
        <v>0</v>
      </c>
      <c r="FX34">
        <f t="shared" si="20"/>
        <v>0</v>
      </c>
      <c r="FY34">
        <f t="shared" si="21"/>
        <v>0</v>
      </c>
      <c r="FZ34">
        <f t="shared" si="22"/>
        <v>0</v>
      </c>
      <c r="GA34">
        <f t="shared" si="23"/>
        <v>0</v>
      </c>
      <c r="GB34">
        <f t="shared" si="24"/>
        <v>0</v>
      </c>
      <c r="GC34">
        <f t="shared" si="25"/>
        <v>0</v>
      </c>
      <c r="GD34">
        <f t="shared" si="26"/>
        <v>0</v>
      </c>
      <c r="GE34">
        <f t="shared" si="27"/>
        <v>0</v>
      </c>
      <c r="GF34">
        <f t="shared" si="28"/>
        <v>0</v>
      </c>
      <c r="GG34">
        <f t="shared" si="29"/>
        <v>0</v>
      </c>
      <c r="GH34">
        <f t="shared" si="11"/>
        <v>0</v>
      </c>
      <c r="GI34">
        <f t="shared" si="11"/>
        <v>0</v>
      </c>
      <c r="GJ34">
        <f t="shared" si="11"/>
        <v>1</v>
      </c>
      <c r="GK34">
        <f t="shared" si="11"/>
        <v>72</v>
      </c>
      <c r="GL34">
        <f t="shared" si="11"/>
        <v>36</v>
      </c>
      <c r="GM34">
        <f t="shared" si="11"/>
        <v>1</v>
      </c>
      <c r="GN34">
        <f t="shared" si="11"/>
        <v>38</v>
      </c>
      <c r="GO34">
        <f t="shared" si="11"/>
        <v>1</v>
      </c>
      <c r="GP34">
        <f t="shared" si="11"/>
        <v>59</v>
      </c>
      <c r="GQ34">
        <f t="shared" si="11"/>
        <v>1</v>
      </c>
      <c r="GR34">
        <f t="shared" si="11"/>
        <v>1</v>
      </c>
      <c r="GS34">
        <f t="shared" si="11"/>
        <v>70</v>
      </c>
      <c r="GT34">
        <f t="shared" si="11"/>
        <v>104</v>
      </c>
      <c r="GU34">
        <f t="shared" si="11"/>
        <v>85</v>
      </c>
      <c r="GV34">
        <f t="shared" si="11"/>
        <v>35</v>
      </c>
      <c r="GW34">
        <f t="shared" si="11"/>
        <v>16</v>
      </c>
      <c r="GX34">
        <f t="shared" si="12"/>
        <v>34</v>
      </c>
      <c r="GY34">
        <f t="shared" si="12"/>
        <v>91</v>
      </c>
      <c r="GZ34">
        <f t="shared" si="12"/>
        <v>2</v>
      </c>
      <c r="HA34">
        <f t="shared" si="12"/>
        <v>0</v>
      </c>
      <c r="HB34">
        <f t="shared" si="12"/>
        <v>86</v>
      </c>
      <c r="HD34">
        <f>SUM(DJ34:HB34)</f>
        <v>1162</v>
      </c>
    </row>
    <row r="35" spans="1:212" ht="54">
      <c r="A35">
        <v>31</v>
      </c>
      <c r="B35" t="s">
        <v>305</v>
      </c>
      <c r="C35" s="9" t="s">
        <v>306</v>
      </c>
      <c r="D35" s="8"/>
      <c r="E35" s="9"/>
      <c r="F35" s="9"/>
      <c r="G35" s="9"/>
      <c r="H35" s="9"/>
      <c r="I35" s="9"/>
      <c r="J35" s="8"/>
      <c r="K35" s="8"/>
      <c r="L35" s="8"/>
      <c r="M35" s="8"/>
      <c r="N35" s="8"/>
      <c r="O35" s="8"/>
      <c r="P35" s="8"/>
      <c r="Q35" s="8"/>
      <c r="R35" s="8"/>
      <c r="S35" s="8"/>
      <c r="T35" s="8"/>
      <c r="U35" s="8"/>
      <c r="V35" s="8"/>
      <c r="W35" s="8"/>
      <c r="X35" s="8"/>
      <c r="Y35" s="8"/>
      <c r="Z35" s="8"/>
      <c r="AA35" s="8" t="s">
        <v>658</v>
      </c>
      <c r="AB35" s="8"/>
      <c r="AC35" s="8"/>
      <c r="AD35" s="8"/>
      <c r="AE35" s="8"/>
      <c r="AF35" s="8"/>
      <c r="AG35" s="8"/>
      <c r="AH35" s="8"/>
      <c r="AI35" s="8"/>
      <c r="AJ35" s="8"/>
      <c r="AK35" s="8"/>
      <c r="AL35" s="8"/>
      <c r="AM35" s="8"/>
      <c r="AN35" s="8"/>
      <c r="AO35" s="8"/>
      <c r="AP35" s="8"/>
      <c r="AQ35" s="8"/>
      <c r="AR35" s="8"/>
      <c r="AS35" s="8"/>
      <c r="AT35" s="9"/>
      <c r="AU35">
        <v>18</v>
      </c>
      <c r="AV35">
        <v>70</v>
      </c>
      <c r="AW35">
        <v>31</v>
      </c>
      <c r="AX35" s="2" t="s">
        <v>307</v>
      </c>
      <c r="AY35" s="2" t="s">
        <v>308</v>
      </c>
      <c r="AZ35" s="2">
        <v>2</v>
      </c>
      <c r="BA35" s="2" t="s">
        <v>309</v>
      </c>
      <c r="BB35">
        <v>417</v>
      </c>
      <c r="BC35">
        <v>43</v>
      </c>
      <c r="BD35" s="2">
        <v>57</v>
      </c>
      <c r="BE35" s="2">
        <v>33</v>
      </c>
      <c r="BS35">
        <v>12</v>
      </c>
      <c r="BT35">
        <v>141</v>
      </c>
      <c r="BU35">
        <v>141</v>
      </c>
      <c r="BV35">
        <v>19</v>
      </c>
      <c r="BW35">
        <v>92</v>
      </c>
      <c r="BX35">
        <v>15</v>
      </c>
      <c r="CH35">
        <v>88</v>
      </c>
      <c r="CJ35">
        <v>2</v>
      </c>
      <c r="CK35" s="2" t="s">
        <v>310</v>
      </c>
      <c r="CL35" t="s">
        <v>197</v>
      </c>
      <c r="CM35">
        <v>1</v>
      </c>
      <c r="CN35" s="2" t="s">
        <v>311</v>
      </c>
      <c r="CO35">
        <v>2</v>
      </c>
      <c r="CP35" s="9" t="s">
        <v>675</v>
      </c>
      <c r="CQ35">
        <v>2</v>
      </c>
      <c r="CS35" s="9" t="s">
        <v>675</v>
      </c>
      <c r="CT35" s="9" t="s">
        <v>675</v>
      </c>
      <c r="CU35" s="9" t="s">
        <v>675</v>
      </c>
      <c r="CV35" s="9" t="s">
        <v>675</v>
      </c>
      <c r="CW35" s="9" t="s">
        <v>675</v>
      </c>
      <c r="CX35" s="9" t="s">
        <v>675</v>
      </c>
      <c r="CY35" s="9" t="s">
        <v>675</v>
      </c>
      <c r="CZ35" s="10">
        <v>12</v>
      </c>
      <c r="DB35" s="9" t="s">
        <v>304</v>
      </c>
      <c r="DJ35">
        <f t="shared" si="0"/>
        <v>3</v>
      </c>
      <c r="DK35">
        <f t="shared" si="0"/>
        <v>6</v>
      </c>
      <c r="DL35">
        <f t="shared" si="0"/>
        <v>0</v>
      </c>
      <c r="DM35">
        <f t="shared" si="0"/>
        <v>0</v>
      </c>
      <c r="DN35">
        <f t="shared" si="0"/>
        <v>0</v>
      </c>
      <c r="DO35">
        <f t="shared" si="13"/>
        <v>0</v>
      </c>
      <c r="DP35">
        <f t="shared" si="13"/>
        <v>0</v>
      </c>
      <c r="DQ35">
        <f t="shared" si="13"/>
        <v>0</v>
      </c>
      <c r="DR35">
        <f t="shared" si="13"/>
        <v>0</v>
      </c>
      <c r="DS35">
        <f t="shared" si="13"/>
        <v>0</v>
      </c>
      <c r="DT35">
        <f t="shared" si="13"/>
        <v>0</v>
      </c>
      <c r="DU35">
        <f t="shared" si="13"/>
        <v>0</v>
      </c>
      <c r="DV35">
        <f t="shared" si="13"/>
        <v>0</v>
      </c>
      <c r="DW35">
        <f t="shared" si="13"/>
        <v>0</v>
      </c>
      <c r="DX35">
        <f t="shared" si="13"/>
        <v>0</v>
      </c>
      <c r="DY35">
        <f t="shared" si="13"/>
        <v>0</v>
      </c>
      <c r="DZ35">
        <f t="shared" si="13"/>
        <v>0</v>
      </c>
      <c r="EA35">
        <f t="shared" si="13"/>
        <v>0</v>
      </c>
      <c r="EB35">
        <f t="shared" si="13"/>
        <v>0</v>
      </c>
      <c r="EC35">
        <f t="shared" si="13"/>
        <v>0</v>
      </c>
      <c r="ED35">
        <f t="shared" si="9"/>
        <v>0</v>
      </c>
      <c r="EE35">
        <f t="shared" si="9"/>
        <v>0</v>
      </c>
      <c r="EF35">
        <f t="shared" si="9"/>
        <v>1</v>
      </c>
      <c r="EG35">
        <f t="shared" si="9"/>
        <v>0</v>
      </c>
      <c r="EH35">
        <f t="shared" si="9"/>
        <v>0</v>
      </c>
      <c r="EI35">
        <f t="shared" si="9"/>
        <v>0</v>
      </c>
      <c r="EJ35">
        <f t="shared" si="9"/>
        <v>0</v>
      </c>
      <c r="EK35">
        <f t="shared" si="9"/>
        <v>0</v>
      </c>
      <c r="EL35">
        <f t="shared" si="9"/>
        <v>0</v>
      </c>
      <c r="EM35">
        <f t="shared" si="9"/>
        <v>0</v>
      </c>
      <c r="EN35">
        <f t="shared" si="9"/>
        <v>0</v>
      </c>
      <c r="EO35">
        <f t="shared" si="9"/>
        <v>0</v>
      </c>
      <c r="EP35">
        <f t="shared" si="9"/>
        <v>0</v>
      </c>
      <c r="EQ35">
        <f t="shared" si="9"/>
        <v>0</v>
      </c>
      <c r="ER35">
        <f t="shared" si="9"/>
        <v>0</v>
      </c>
      <c r="ES35">
        <f t="shared" si="3"/>
        <v>0</v>
      </c>
      <c r="ET35">
        <f t="shared" si="14"/>
        <v>0</v>
      </c>
      <c r="EU35">
        <f t="shared" si="14"/>
        <v>0</v>
      </c>
      <c r="EV35">
        <f t="shared" si="14"/>
        <v>2</v>
      </c>
      <c r="EW35">
        <f t="shared" si="14"/>
        <v>2</v>
      </c>
      <c r="EX35">
        <f t="shared" si="14"/>
        <v>2</v>
      </c>
      <c r="EY35">
        <f t="shared" si="14"/>
        <v>15</v>
      </c>
      <c r="EZ35">
        <f t="shared" si="14"/>
        <v>49</v>
      </c>
      <c r="FA35">
        <f t="shared" si="14"/>
        <v>1</v>
      </c>
      <c r="FB35">
        <f t="shared" si="14"/>
        <v>67</v>
      </c>
      <c r="FC35">
        <f t="shared" si="14"/>
        <v>3</v>
      </c>
      <c r="FD35">
        <f t="shared" si="14"/>
        <v>2</v>
      </c>
      <c r="FE35">
        <f t="shared" si="14"/>
        <v>2</v>
      </c>
      <c r="FF35">
        <f t="shared" si="14"/>
        <v>2</v>
      </c>
      <c r="FG35">
        <f t="shared" si="14"/>
        <v>0</v>
      </c>
      <c r="FH35">
        <f t="shared" si="14"/>
        <v>0</v>
      </c>
      <c r="FI35">
        <f t="shared" si="10"/>
        <v>0</v>
      </c>
      <c r="FJ35">
        <f t="shared" si="10"/>
        <v>0</v>
      </c>
      <c r="FK35">
        <f t="shared" si="10"/>
        <v>0</v>
      </c>
      <c r="FL35">
        <f t="shared" si="10"/>
        <v>0</v>
      </c>
      <c r="FM35">
        <f t="shared" si="10"/>
        <v>0</v>
      </c>
      <c r="FN35">
        <f t="shared" si="10"/>
        <v>0</v>
      </c>
      <c r="FO35">
        <f t="shared" si="10"/>
        <v>0</v>
      </c>
      <c r="FP35">
        <f t="shared" si="10"/>
        <v>0</v>
      </c>
      <c r="FQ35">
        <f t="shared" si="10"/>
        <v>0</v>
      </c>
      <c r="FR35">
        <f t="shared" si="10"/>
        <v>0</v>
      </c>
      <c r="FS35">
        <f t="shared" si="15"/>
        <v>2</v>
      </c>
      <c r="FT35">
        <f t="shared" si="16"/>
        <v>3</v>
      </c>
      <c r="FU35">
        <f t="shared" si="17"/>
        <v>3</v>
      </c>
      <c r="FV35">
        <f t="shared" si="18"/>
        <v>2</v>
      </c>
      <c r="FW35">
        <f t="shared" si="19"/>
        <v>2</v>
      </c>
      <c r="FX35">
        <f t="shared" si="20"/>
        <v>2</v>
      </c>
      <c r="FY35">
        <f t="shared" si="21"/>
        <v>0</v>
      </c>
      <c r="FZ35">
        <f t="shared" si="22"/>
        <v>0</v>
      </c>
      <c r="GA35">
        <f t="shared" si="23"/>
        <v>0</v>
      </c>
      <c r="GB35">
        <f t="shared" si="24"/>
        <v>0</v>
      </c>
      <c r="GC35">
        <f t="shared" si="25"/>
        <v>0</v>
      </c>
      <c r="GD35">
        <f t="shared" si="26"/>
        <v>0</v>
      </c>
      <c r="GE35">
        <f t="shared" si="27"/>
        <v>0</v>
      </c>
      <c r="GF35">
        <f t="shared" si="28"/>
        <v>0</v>
      </c>
      <c r="GG35">
        <f t="shared" si="29"/>
        <v>0</v>
      </c>
      <c r="GH35">
        <f t="shared" si="11"/>
        <v>2</v>
      </c>
      <c r="GI35">
        <f t="shared" si="11"/>
        <v>0</v>
      </c>
      <c r="GJ35">
        <f t="shared" si="11"/>
        <v>1</v>
      </c>
      <c r="GK35">
        <f t="shared" si="11"/>
        <v>73</v>
      </c>
      <c r="GL35">
        <f t="shared" si="11"/>
        <v>28</v>
      </c>
      <c r="GM35">
        <f t="shared" si="11"/>
        <v>1</v>
      </c>
      <c r="GN35">
        <f t="shared" si="11"/>
        <v>44</v>
      </c>
      <c r="GO35">
        <f t="shared" si="11"/>
        <v>1</v>
      </c>
      <c r="GP35">
        <f t="shared" si="11"/>
        <v>1</v>
      </c>
      <c r="GQ35">
        <f t="shared" si="11"/>
        <v>1</v>
      </c>
      <c r="GR35">
        <f t="shared" si="11"/>
        <v>0</v>
      </c>
      <c r="GS35">
        <f t="shared" si="11"/>
        <v>1</v>
      </c>
      <c r="GT35">
        <f t="shared" si="11"/>
        <v>1</v>
      </c>
      <c r="GU35">
        <f t="shared" si="11"/>
        <v>1</v>
      </c>
      <c r="GV35">
        <f t="shared" si="11"/>
        <v>1</v>
      </c>
      <c r="GW35">
        <f t="shared" si="11"/>
        <v>1</v>
      </c>
      <c r="GX35">
        <f t="shared" si="12"/>
        <v>1</v>
      </c>
      <c r="GY35">
        <f t="shared" si="12"/>
        <v>1</v>
      </c>
      <c r="GZ35">
        <f t="shared" si="12"/>
        <v>2</v>
      </c>
      <c r="HA35">
        <f t="shared" si="12"/>
        <v>0</v>
      </c>
      <c r="HB35">
        <f t="shared" si="12"/>
        <v>86</v>
      </c>
      <c r="HD35">
        <f>SUM(DJ35:HB35)</f>
        <v>418</v>
      </c>
    </row>
    <row r="36" spans="1:212" ht="81">
      <c r="A36">
        <v>32</v>
      </c>
      <c r="B36" t="s">
        <v>312</v>
      </c>
      <c r="C36" s="9" t="s">
        <v>306</v>
      </c>
      <c r="D36" s="8"/>
      <c r="E36" s="9"/>
      <c r="F36" s="9"/>
      <c r="G36" s="9"/>
      <c r="H36" s="9"/>
      <c r="I36" s="9"/>
      <c r="J36" s="8"/>
      <c r="K36" s="8"/>
      <c r="L36" s="8"/>
      <c r="M36" s="8"/>
      <c r="N36" s="8"/>
      <c r="O36" s="8"/>
      <c r="P36" s="8"/>
      <c r="Q36" s="8"/>
      <c r="R36" s="8"/>
      <c r="S36" s="8"/>
      <c r="T36" s="8"/>
      <c r="U36" s="8"/>
      <c r="V36" s="8"/>
      <c r="W36" s="8"/>
      <c r="X36" s="8"/>
      <c r="Y36" s="8"/>
      <c r="Z36" s="8"/>
      <c r="AA36" s="8" t="s">
        <v>658</v>
      </c>
      <c r="AB36" s="8"/>
      <c r="AC36" s="8"/>
      <c r="AD36" s="8"/>
      <c r="AE36" s="8"/>
      <c r="AF36" s="8"/>
      <c r="AG36" s="8"/>
      <c r="AH36" s="8"/>
      <c r="AI36" s="8"/>
      <c r="AJ36" s="8"/>
      <c r="AK36" s="8"/>
      <c r="AL36" s="8"/>
      <c r="AM36" s="8"/>
      <c r="AN36" s="8"/>
      <c r="AO36" s="8"/>
      <c r="AP36" s="8"/>
      <c r="AQ36" s="8"/>
      <c r="AR36" s="8"/>
      <c r="AS36" s="8"/>
      <c r="AT36" s="9"/>
      <c r="AU36">
        <v>24</v>
      </c>
      <c r="AV36">
        <v>60</v>
      </c>
      <c r="AW36">
        <v>30</v>
      </c>
      <c r="AX36" s="2" t="s">
        <v>313</v>
      </c>
      <c r="AY36" s="2" t="s">
        <v>314</v>
      </c>
      <c r="AZ36" s="2">
        <v>2</v>
      </c>
      <c r="BA36" s="2" t="s">
        <v>315</v>
      </c>
      <c r="BB36">
        <v>270</v>
      </c>
      <c r="BC36">
        <v>21</v>
      </c>
      <c r="BD36" s="2">
        <v>27</v>
      </c>
      <c r="BE36" s="2">
        <v>27</v>
      </c>
      <c r="BF36" s="2">
        <v>16</v>
      </c>
      <c r="BH36" s="2">
        <v>1</v>
      </c>
      <c r="BN36">
        <v>3</v>
      </c>
      <c r="BQ36">
        <v>4</v>
      </c>
      <c r="BS36">
        <v>5</v>
      </c>
      <c r="BT36">
        <v>85</v>
      </c>
      <c r="BU36">
        <v>96</v>
      </c>
      <c r="BV36">
        <v>26</v>
      </c>
      <c r="BW36">
        <v>74</v>
      </c>
      <c r="BX36">
        <v>27</v>
      </c>
      <c r="BY36">
        <v>10</v>
      </c>
      <c r="BZ36">
        <v>6</v>
      </c>
      <c r="CA36">
        <v>12</v>
      </c>
      <c r="CE36">
        <v>3</v>
      </c>
      <c r="CH36">
        <v>25</v>
      </c>
      <c r="CJ36">
        <v>2</v>
      </c>
      <c r="CK36" s="2" t="s">
        <v>316</v>
      </c>
      <c r="CL36" t="s">
        <v>317</v>
      </c>
      <c r="CM36">
        <v>2</v>
      </c>
      <c r="CN36" s="2"/>
      <c r="CO36">
        <v>2</v>
      </c>
      <c r="CP36" s="9" t="s">
        <v>659</v>
      </c>
      <c r="CQ36">
        <v>2</v>
      </c>
      <c r="CS36" s="9" t="s">
        <v>659</v>
      </c>
      <c r="CT36" s="9" t="s">
        <v>659</v>
      </c>
      <c r="CU36" s="9" t="s">
        <v>659</v>
      </c>
      <c r="CV36" s="9" t="s">
        <v>659</v>
      </c>
      <c r="CW36" s="9" t="s">
        <v>659</v>
      </c>
      <c r="CX36" s="9" t="s">
        <v>659</v>
      </c>
      <c r="CY36" s="9" t="s">
        <v>659</v>
      </c>
      <c r="CZ36" s="10">
        <v>12</v>
      </c>
      <c r="DB36" s="9" t="s">
        <v>304</v>
      </c>
      <c r="DJ36">
        <f t="shared" si="0"/>
        <v>3</v>
      </c>
      <c r="DK36">
        <f t="shared" si="0"/>
        <v>6</v>
      </c>
      <c r="DL36">
        <f t="shared" si="0"/>
        <v>0</v>
      </c>
      <c r="DM36">
        <f t="shared" si="0"/>
        <v>0</v>
      </c>
      <c r="DN36">
        <f t="shared" si="0"/>
        <v>0</v>
      </c>
      <c r="DO36">
        <f t="shared" si="13"/>
        <v>0</v>
      </c>
      <c r="DP36">
        <f t="shared" si="13"/>
        <v>0</v>
      </c>
      <c r="DQ36">
        <f t="shared" si="13"/>
        <v>0</v>
      </c>
      <c r="DR36">
        <f t="shared" si="13"/>
        <v>0</v>
      </c>
      <c r="DS36">
        <f t="shared" si="13"/>
        <v>0</v>
      </c>
      <c r="DT36">
        <f t="shared" si="13"/>
        <v>0</v>
      </c>
      <c r="DU36">
        <f t="shared" si="13"/>
        <v>0</v>
      </c>
      <c r="DV36">
        <f t="shared" si="13"/>
        <v>0</v>
      </c>
      <c r="DW36">
        <f t="shared" si="13"/>
        <v>0</v>
      </c>
      <c r="DX36">
        <f t="shared" si="13"/>
        <v>0</v>
      </c>
      <c r="DY36">
        <f t="shared" si="13"/>
        <v>0</v>
      </c>
      <c r="DZ36">
        <f t="shared" si="13"/>
        <v>0</v>
      </c>
      <c r="EA36">
        <f t="shared" si="13"/>
        <v>0</v>
      </c>
      <c r="EB36">
        <f t="shared" si="13"/>
        <v>0</v>
      </c>
      <c r="EC36">
        <f t="shared" si="13"/>
        <v>0</v>
      </c>
      <c r="ED36">
        <f t="shared" si="13"/>
        <v>0</v>
      </c>
      <c r="EE36">
        <f aca="true" t="shared" si="30" ref="EE36:ER54">LEN(Z36)</f>
        <v>0</v>
      </c>
      <c r="EF36">
        <f t="shared" si="30"/>
        <v>1</v>
      </c>
      <c r="EG36">
        <f t="shared" si="30"/>
        <v>0</v>
      </c>
      <c r="EH36">
        <f t="shared" si="30"/>
        <v>0</v>
      </c>
      <c r="EI36">
        <f t="shared" si="30"/>
        <v>0</v>
      </c>
      <c r="EJ36">
        <f t="shared" si="30"/>
        <v>0</v>
      </c>
      <c r="EK36">
        <f t="shared" si="30"/>
        <v>0</v>
      </c>
      <c r="EL36">
        <f t="shared" si="30"/>
        <v>0</v>
      </c>
      <c r="EM36">
        <f t="shared" si="30"/>
        <v>0</v>
      </c>
      <c r="EN36">
        <f t="shared" si="30"/>
        <v>0</v>
      </c>
      <c r="EO36">
        <f t="shared" si="30"/>
        <v>0</v>
      </c>
      <c r="EP36">
        <f t="shared" si="30"/>
        <v>0</v>
      </c>
      <c r="EQ36">
        <f t="shared" si="30"/>
        <v>0</v>
      </c>
      <c r="ER36">
        <f t="shared" si="30"/>
        <v>0</v>
      </c>
      <c r="ES36">
        <f t="shared" si="3"/>
        <v>0</v>
      </c>
      <c r="ET36">
        <f t="shared" si="14"/>
        <v>0</v>
      </c>
      <c r="EU36">
        <f t="shared" si="14"/>
        <v>0</v>
      </c>
      <c r="EV36">
        <f t="shared" si="14"/>
        <v>2</v>
      </c>
      <c r="EW36">
        <f t="shared" si="14"/>
        <v>2</v>
      </c>
      <c r="EX36">
        <f t="shared" si="14"/>
        <v>2</v>
      </c>
      <c r="EY36">
        <f t="shared" si="14"/>
        <v>26</v>
      </c>
      <c r="EZ36">
        <f t="shared" si="14"/>
        <v>33</v>
      </c>
      <c r="FA36">
        <f t="shared" si="14"/>
        <v>1</v>
      </c>
      <c r="FB36">
        <f t="shared" si="14"/>
        <v>17</v>
      </c>
      <c r="FC36">
        <f t="shared" si="14"/>
        <v>3</v>
      </c>
      <c r="FD36">
        <f t="shared" si="14"/>
        <v>2</v>
      </c>
      <c r="FE36">
        <f t="shared" si="14"/>
        <v>2</v>
      </c>
      <c r="FF36">
        <f t="shared" si="14"/>
        <v>2</v>
      </c>
      <c r="FG36">
        <f t="shared" si="14"/>
        <v>2</v>
      </c>
      <c r="FH36">
        <f t="shared" si="14"/>
        <v>0</v>
      </c>
      <c r="FI36">
        <f t="shared" si="14"/>
        <v>1</v>
      </c>
      <c r="FJ36">
        <f aca="true" t="shared" si="31" ref="FJ36:FR54">LEN(BI36)</f>
        <v>0</v>
      </c>
      <c r="FK36">
        <f t="shared" si="31"/>
        <v>0</v>
      </c>
      <c r="FL36">
        <f t="shared" si="31"/>
        <v>0</v>
      </c>
      <c r="FM36">
        <f t="shared" si="31"/>
        <v>0</v>
      </c>
      <c r="FN36">
        <f t="shared" si="31"/>
        <v>0</v>
      </c>
      <c r="FO36">
        <f t="shared" si="31"/>
        <v>1</v>
      </c>
      <c r="FP36">
        <f t="shared" si="31"/>
        <v>0</v>
      </c>
      <c r="FQ36">
        <f t="shared" si="31"/>
        <v>0</v>
      </c>
      <c r="FR36">
        <f t="shared" si="31"/>
        <v>1</v>
      </c>
      <c r="FS36">
        <f t="shared" si="15"/>
        <v>1</v>
      </c>
      <c r="FT36">
        <f t="shared" si="16"/>
        <v>2</v>
      </c>
      <c r="FU36">
        <f t="shared" si="17"/>
        <v>2</v>
      </c>
      <c r="FV36">
        <f t="shared" si="18"/>
        <v>2</v>
      </c>
      <c r="FW36">
        <f t="shared" si="19"/>
        <v>2</v>
      </c>
      <c r="FX36">
        <f t="shared" si="20"/>
        <v>2</v>
      </c>
      <c r="FY36">
        <f t="shared" si="21"/>
        <v>2</v>
      </c>
      <c r="FZ36">
        <f t="shared" si="22"/>
        <v>1</v>
      </c>
      <c r="GA36">
        <f t="shared" si="23"/>
        <v>2</v>
      </c>
      <c r="GB36">
        <f t="shared" si="24"/>
        <v>0</v>
      </c>
      <c r="GC36">
        <f t="shared" si="25"/>
        <v>0</v>
      </c>
      <c r="GD36">
        <f t="shared" si="26"/>
        <v>0</v>
      </c>
      <c r="GE36">
        <f t="shared" si="27"/>
        <v>1</v>
      </c>
      <c r="GF36">
        <f t="shared" si="28"/>
        <v>0</v>
      </c>
      <c r="GG36">
        <f t="shared" si="29"/>
        <v>0</v>
      </c>
      <c r="GH36">
        <f aca="true" t="shared" si="32" ref="GH36:GH54">LEN(CH36)</f>
        <v>2</v>
      </c>
      <c r="GI36">
        <f aca="true" t="shared" si="33" ref="GI36:GX51">LEN(CI36)</f>
        <v>0</v>
      </c>
      <c r="GJ36">
        <f t="shared" si="33"/>
        <v>1</v>
      </c>
      <c r="GK36">
        <f t="shared" si="33"/>
        <v>198</v>
      </c>
      <c r="GL36">
        <f t="shared" si="33"/>
        <v>75</v>
      </c>
      <c r="GM36">
        <f t="shared" si="33"/>
        <v>1</v>
      </c>
      <c r="GN36">
        <f t="shared" si="33"/>
        <v>0</v>
      </c>
      <c r="GO36">
        <f t="shared" si="33"/>
        <v>1</v>
      </c>
      <c r="GP36">
        <f t="shared" si="33"/>
        <v>1</v>
      </c>
      <c r="GQ36">
        <f t="shared" si="33"/>
        <v>1</v>
      </c>
      <c r="GR36">
        <f t="shared" si="33"/>
        <v>0</v>
      </c>
      <c r="GS36">
        <f t="shared" si="33"/>
        <v>1</v>
      </c>
      <c r="GT36">
        <f t="shared" si="33"/>
        <v>1</v>
      </c>
      <c r="GU36">
        <f t="shared" si="33"/>
        <v>1</v>
      </c>
      <c r="GV36">
        <f t="shared" si="33"/>
        <v>1</v>
      </c>
      <c r="GW36">
        <f t="shared" si="33"/>
        <v>1</v>
      </c>
      <c r="GX36">
        <f t="shared" si="33"/>
        <v>1</v>
      </c>
      <c r="GY36">
        <f aca="true" t="shared" si="34" ref="GY36:HB54">LEN(CY36)</f>
        <v>1</v>
      </c>
      <c r="GZ36">
        <f t="shared" si="34"/>
        <v>2</v>
      </c>
      <c r="HA36">
        <f t="shared" si="34"/>
        <v>0</v>
      </c>
      <c r="HB36">
        <f t="shared" si="34"/>
        <v>86</v>
      </c>
      <c r="HD36">
        <f>SUM(DJ36:HB36)</f>
        <v>499</v>
      </c>
    </row>
    <row r="37" spans="1:212" ht="40.5">
      <c r="A37">
        <v>33</v>
      </c>
      <c r="B37" t="s">
        <v>318</v>
      </c>
      <c r="C37" s="9" t="s">
        <v>306</v>
      </c>
      <c r="D37" s="8"/>
      <c r="E37" s="9"/>
      <c r="F37" s="9"/>
      <c r="G37" s="9"/>
      <c r="H37" s="9"/>
      <c r="I37" s="9"/>
      <c r="J37" s="8"/>
      <c r="K37" s="8"/>
      <c r="L37" s="8"/>
      <c r="M37" s="8"/>
      <c r="N37" s="8"/>
      <c r="O37" s="8"/>
      <c r="P37" s="8"/>
      <c r="Q37" s="8"/>
      <c r="R37" s="8"/>
      <c r="S37" s="8"/>
      <c r="T37" s="8"/>
      <c r="U37" s="8"/>
      <c r="V37" s="8"/>
      <c r="W37" s="8"/>
      <c r="X37" s="8"/>
      <c r="Y37" s="8"/>
      <c r="Z37" s="8"/>
      <c r="AA37" s="8" t="s">
        <v>658</v>
      </c>
      <c r="AB37" s="8"/>
      <c r="AC37" s="8"/>
      <c r="AD37" s="8"/>
      <c r="AE37" s="8"/>
      <c r="AF37" s="8"/>
      <c r="AG37" s="8"/>
      <c r="AH37" s="8"/>
      <c r="AI37" s="8"/>
      <c r="AJ37" s="8"/>
      <c r="AK37" s="8"/>
      <c r="AL37" s="8"/>
      <c r="AM37" s="8"/>
      <c r="AN37" s="8"/>
      <c r="AO37" s="8"/>
      <c r="AP37" s="8"/>
      <c r="AQ37" s="8"/>
      <c r="AR37" s="8"/>
      <c r="AS37" s="8"/>
      <c r="AT37" s="9"/>
      <c r="AU37">
        <v>22</v>
      </c>
      <c r="AV37">
        <v>83</v>
      </c>
      <c r="AW37">
        <v>32</v>
      </c>
      <c r="AX37" s="2" t="s">
        <v>319</v>
      </c>
      <c r="AY37" s="2" t="s">
        <v>320</v>
      </c>
      <c r="AZ37" s="2">
        <v>2</v>
      </c>
      <c r="BA37" s="2"/>
      <c r="CJ37">
        <v>2</v>
      </c>
      <c r="CK37" s="2" t="s">
        <v>321</v>
      </c>
      <c r="CL37" t="s">
        <v>115</v>
      </c>
      <c r="CM37">
        <v>2</v>
      </c>
      <c r="CN37" s="2"/>
      <c r="CO37">
        <v>2</v>
      </c>
      <c r="CP37" s="9" t="s">
        <v>676</v>
      </c>
      <c r="CQ37">
        <v>2</v>
      </c>
      <c r="CR37">
        <v>3</v>
      </c>
      <c r="CS37" s="9" t="s">
        <v>676</v>
      </c>
      <c r="CT37" s="9" t="s">
        <v>676</v>
      </c>
      <c r="CU37" s="9" t="s">
        <v>676</v>
      </c>
      <c r="CV37" s="9" t="s">
        <v>676</v>
      </c>
      <c r="CW37" s="9" t="s">
        <v>676</v>
      </c>
      <c r="CX37" s="9" t="s">
        <v>676</v>
      </c>
      <c r="CY37" s="9" t="s">
        <v>676</v>
      </c>
      <c r="CZ37" s="10">
        <v>12</v>
      </c>
      <c r="DB37" s="9" t="s">
        <v>304</v>
      </c>
      <c r="DJ37">
        <f aca="true" t="shared" si="35" ref="DJ37:DN54">LEN(B37)</f>
        <v>3</v>
      </c>
      <c r="DK37">
        <f t="shared" si="35"/>
        <v>6</v>
      </c>
      <c r="DL37">
        <f t="shared" si="35"/>
        <v>0</v>
      </c>
      <c r="DM37">
        <f t="shared" si="35"/>
        <v>0</v>
      </c>
      <c r="DN37">
        <f t="shared" si="35"/>
        <v>0</v>
      </c>
      <c r="DO37">
        <f t="shared" si="13"/>
        <v>0</v>
      </c>
      <c r="DP37">
        <f t="shared" si="13"/>
        <v>0</v>
      </c>
      <c r="DQ37">
        <f t="shared" si="13"/>
        <v>0</v>
      </c>
      <c r="DR37">
        <f t="shared" si="13"/>
        <v>0</v>
      </c>
      <c r="DS37">
        <f t="shared" si="13"/>
        <v>0</v>
      </c>
      <c r="DT37">
        <f t="shared" si="13"/>
        <v>0</v>
      </c>
      <c r="DU37">
        <f t="shared" si="13"/>
        <v>0</v>
      </c>
      <c r="DV37">
        <f t="shared" si="13"/>
        <v>0</v>
      </c>
      <c r="DW37">
        <f t="shared" si="13"/>
        <v>0</v>
      </c>
      <c r="DX37">
        <f t="shared" si="13"/>
        <v>0</v>
      </c>
      <c r="DY37">
        <f t="shared" si="13"/>
        <v>0</v>
      </c>
      <c r="DZ37">
        <f t="shared" si="13"/>
        <v>0</v>
      </c>
      <c r="EA37">
        <f t="shared" si="13"/>
        <v>0</v>
      </c>
      <c r="EB37">
        <f t="shared" si="13"/>
        <v>0</v>
      </c>
      <c r="EC37">
        <f aca="true" t="shared" si="36" ref="EC37:ED54">LEN(X37)</f>
        <v>0</v>
      </c>
      <c r="ED37">
        <f t="shared" si="36"/>
        <v>0</v>
      </c>
      <c r="EE37">
        <f t="shared" si="30"/>
        <v>0</v>
      </c>
      <c r="EF37">
        <f t="shared" si="30"/>
        <v>1</v>
      </c>
      <c r="EG37">
        <f t="shared" si="30"/>
        <v>0</v>
      </c>
      <c r="EH37">
        <f t="shared" si="30"/>
        <v>0</v>
      </c>
      <c r="EI37">
        <f t="shared" si="30"/>
        <v>0</v>
      </c>
      <c r="EJ37">
        <f t="shared" si="30"/>
        <v>0</v>
      </c>
      <c r="EK37">
        <f t="shared" si="30"/>
        <v>0</v>
      </c>
      <c r="EL37">
        <f t="shared" si="30"/>
        <v>0</v>
      </c>
      <c r="EM37">
        <f t="shared" si="30"/>
        <v>0</v>
      </c>
      <c r="EN37">
        <f t="shared" si="30"/>
        <v>0</v>
      </c>
      <c r="EO37">
        <f t="shared" si="30"/>
        <v>0</v>
      </c>
      <c r="EP37">
        <f t="shared" si="30"/>
        <v>0</v>
      </c>
      <c r="EQ37">
        <f t="shared" si="30"/>
        <v>0</v>
      </c>
      <c r="ER37">
        <f t="shared" si="30"/>
        <v>0</v>
      </c>
      <c r="ES37">
        <f t="shared" si="3"/>
        <v>0</v>
      </c>
      <c r="ET37">
        <f aca="true" t="shared" si="37" ref="ET37:FI52">LEN(AS37)</f>
        <v>0</v>
      </c>
      <c r="EU37">
        <f t="shared" si="37"/>
        <v>0</v>
      </c>
      <c r="EV37">
        <f t="shared" si="37"/>
        <v>2</v>
      </c>
      <c r="EW37">
        <f t="shared" si="37"/>
        <v>2</v>
      </c>
      <c r="EX37">
        <f t="shared" si="37"/>
        <v>2</v>
      </c>
      <c r="EY37">
        <f t="shared" si="37"/>
        <v>38</v>
      </c>
      <c r="EZ37">
        <f t="shared" si="37"/>
        <v>27</v>
      </c>
      <c r="FA37">
        <f t="shared" si="37"/>
        <v>1</v>
      </c>
      <c r="FB37">
        <f t="shared" si="37"/>
        <v>0</v>
      </c>
      <c r="FC37">
        <f t="shared" si="37"/>
        <v>0</v>
      </c>
      <c r="FD37">
        <f t="shared" si="37"/>
        <v>0</v>
      </c>
      <c r="FE37">
        <f t="shared" si="37"/>
        <v>0</v>
      </c>
      <c r="FF37">
        <f t="shared" si="37"/>
        <v>0</v>
      </c>
      <c r="FG37">
        <f t="shared" si="37"/>
        <v>0</v>
      </c>
      <c r="FH37">
        <f t="shared" si="37"/>
        <v>0</v>
      </c>
      <c r="FI37">
        <f t="shared" si="37"/>
        <v>0</v>
      </c>
      <c r="FJ37">
        <f t="shared" si="31"/>
        <v>0</v>
      </c>
      <c r="FK37">
        <f t="shared" si="31"/>
        <v>0</v>
      </c>
      <c r="FL37">
        <f t="shared" si="31"/>
        <v>0</v>
      </c>
      <c r="FM37">
        <f t="shared" si="31"/>
        <v>0</v>
      </c>
      <c r="FN37">
        <f t="shared" si="31"/>
        <v>0</v>
      </c>
      <c r="FO37">
        <f t="shared" si="31"/>
        <v>0</v>
      </c>
      <c r="FP37">
        <f t="shared" si="31"/>
        <v>0</v>
      </c>
      <c r="FQ37">
        <f t="shared" si="31"/>
        <v>0</v>
      </c>
      <c r="FR37">
        <f t="shared" si="31"/>
        <v>0</v>
      </c>
      <c r="FS37">
        <f t="shared" si="15"/>
        <v>0</v>
      </c>
      <c r="FT37">
        <f t="shared" si="16"/>
        <v>0</v>
      </c>
      <c r="FU37">
        <f t="shared" si="17"/>
        <v>0</v>
      </c>
      <c r="FV37">
        <f t="shared" si="18"/>
        <v>0</v>
      </c>
      <c r="FW37">
        <f t="shared" si="19"/>
        <v>0</v>
      </c>
      <c r="FX37">
        <f t="shared" si="20"/>
        <v>0</v>
      </c>
      <c r="FY37">
        <f t="shared" si="21"/>
        <v>0</v>
      </c>
      <c r="FZ37">
        <f t="shared" si="22"/>
        <v>0</v>
      </c>
      <c r="GA37">
        <f t="shared" si="23"/>
        <v>0</v>
      </c>
      <c r="GB37">
        <f t="shared" si="24"/>
        <v>0</v>
      </c>
      <c r="GC37">
        <f t="shared" si="25"/>
        <v>0</v>
      </c>
      <c r="GD37">
        <f t="shared" si="26"/>
        <v>0</v>
      </c>
      <c r="GE37">
        <f t="shared" si="27"/>
        <v>0</v>
      </c>
      <c r="GF37">
        <f t="shared" si="28"/>
        <v>0</v>
      </c>
      <c r="GG37">
        <f t="shared" si="29"/>
        <v>0</v>
      </c>
      <c r="GH37">
        <f t="shared" si="32"/>
        <v>0</v>
      </c>
      <c r="GI37">
        <f t="shared" si="33"/>
        <v>0</v>
      </c>
      <c r="GJ37">
        <f t="shared" si="33"/>
        <v>1</v>
      </c>
      <c r="GK37">
        <f t="shared" si="33"/>
        <v>43</v>
      </c>
      <c r="GL37">
        <f t="shared" si="33"/>
        <v>4</v>
      </c>
      <c r="GM37">
        <f t="shared" si="33"/>
        <v>1</v>
      </c>
      <c r="GN37">
        <f t="shared" si="33"/>
        <v>0</v>
      </c>
      <c r="GO37">
        <f t="shared" si="33"/>
        <v>1</v>
      </c>
      <c r="GP37">
        <f t="shared" si="33"/>
        <v>1</v>
      </c>
      <c r="GQ37">
        <f t="shared" si="33"/>
        <v>1</v>
      </c>
      <c r="GR37">
        <f t="shared" si="33"/>
        <v>1</v>
      </c>
      <c r="GS37">
        <f t="shared" si="33"/>
        <v>1</v>
      </c>
      <c r="GT37">
        <f t="shared" si="33"/>
        <v>1</v>
      </c>
      <c r="GU37">
        <f t="shared" si="33"/>
        <v>1</v>
      </c>
      <c r="GV37">
        <f t="shared" si="33"/>
        <v>1</v>
      </c>
      <c r="GW37">
        <f t="shared" si="33"/>
        <v>1</v>
      </c>
      <c r="GX37">
        <f t="shared" si="33"/>
        <v>1</v>
      </c>
      <c r="GY37">
        <f t="shared" si="34"/>
        <v>1</v>
      </c>
      <c r="GZ37">
        <f t="shared" si="34"/>
        <v>2</v>
      </c>
      <c r="HA37">
        <f t="shared" si="34"/>
        <v>0</v>
      </c>
      <c r="HB37">
        <f t="shared" si="34"/>
        <v>86</v>
      </c>
      <c r="HD37">
        <f>SUM(DJ37:HB37)</f>
        <v>230</v>
      </c>
    </row>
    <row r="38" spans="1:212" ht="54">
      <c r="A38">
        <v>34</v>
      </c>
      <c r="B38" t="s">
        <v>322</v>
      </c>
      <c r="C38" s="9" t="s">
        <v>306</v>
      </c>
      <c r="D38" s="8"/>
      <c r="E38" s="9"/>
      <c r="F38" s="9"/>
      <c r="G38" s="9"/>
      <c r="H38" s="9"/>
      <c r="I38" s="9"/>
      <c r="J38" s="8"/>
      <c r="K38" s="8"/>
      <c r="L38" s="8"/>
      <c r="M38" s="8"/>
      <c r="N38" s="8"/>
      <c r="O38" s="8"/>
      <c r="P38" s="8"/>
      <c r="Q38" s="8"/>
      <c r="R38" s="8"/>
      <c r="S38" s="8"/>
      <c r="T38" s="8"/>
      <c r="U38" s="8"/>
      <c r="V38" s="8"/>
      <c r="W38" s="8"/>
      <c r="X38" s="8"/>
      <c r="Y38" s="8"/>
      <c r="Z38" s="8"/>
      <c r="AA38" s="8" t="s">
        <v>658</v>
      </c>
      <c r="AB38" s="8"/>
      <c r="AC38" s="8"/>
      <c r="AD38" s="8"/>
      <c r="AE38" s="8"/>
      <c r="AF38" s="8"/>
      <c r="AG38" s="8"/>
      <c r="AH38" s="8"/>
      <c r="AI38" s="8"/>
      <c r="AJ38" s="8"/>
      <c r="AK38" s="8"/>
      <c r="AL38" s="8"/>
      <c r="AM38" s="8"/>
      <c r="AN38" s="8"/>
      <c r="AO38" s="8"/>
      <c r="AP38" s="8"/>
      <c r="AQ38" s="8"/>
      <c r="AR38" s="8"/>
      <c r="AS38" s="8"/>
      <c r="AT38" s="9"/>
      <c r="AU38">
        <v>22</v>
      </c>
      <c r="AV38">
        <v>51</v>
      </c>
      <c r="AW38">
        <v>35.8</v>
      </c>
      <c r="AX38" s="2" t="s">
        <v>323</v>
      </c>
      <c r="AY38" s="2" t="s">
        <v>324</v>
      </c>
      <c r="AZ38" s="2">
        <v>2</v>
      </c>
      <c r="BA38" s="2"/>
      <c r="BB38">
        <v>20</v>
      </c>
      <c r="BD38">
        <v>13</v>
      </c>
      <c r="BE38">
        <v>5</v>
      </c>
      <c r="BQ38">
        <v>6</v>
      </c>
      <c r="BS38">
        <v>4</v>
      </c>
      <c r="BT38">
        <v>6</v>
      </c>
      <c r="BU38">
        <v>8</v>
      </c>
      <c r="BV38">
        <v>14</v>
      </c>
      <c r="BW38">
        <v>5</v>
      </c>
      <c r="BX38">
        <v>4</v>
      </c>
      <c r="BY38">
        <v>1</v>
      </c>
      <c r="CA38">
        <v>3</v>
      </c>
      <c r="CJ38">
        <v>2</v>
      </c>
      <c r="CN38" s="2"/>
      <c r="CO38">
        <v>2</v>
      </c>
      <c r="CP38" s="9" t="s">
        <v>677</v>
      </c>
      <c r="CQ38">
        <v>2</v>
      </c>
      <c r="CR38">
        <v>3</v>
      </c>
      <c r="CS38" s="9" t="s">
        <v>677</v>
      </c>
      <c r="CT38" s="9" t="s">
        <v>677</v>
      </c>
      <c r="CU38" s="9" t="s">
        <v>677</v>
      </c>
      <c r="CV38" s="9" t="s">
        <v>677</v>
      </c>
      <c r="CW38" s="9" t="s">
        <v>677</v>
      </c>
      <c r="CX38" s="9" t="s">
        <v>677</v>
      </c>
      <c r="CY38" s="9" t="s">
        <v>677</v>
      </c>
      <c r="CZ38" s="10">
        <v>12</v>
      </c>
      <c r="DB38" s="11" t="s">
        <v>325</v>
      </c>
      <c r="DJ38">
        <f t="shared" si="35"/>
        <v>3</v>
      </c>
      <c r="DK38">
        <f t="shared" si="35"/>
        <v>6</v>
      </c>
      <c r="DL38">
        <f t="shared" si="35"/>
        <v>0</v>
      </c>
      <c r="DM38">
        <f t="shared" si="35"/>
        <v>0</v>
      </c>
      <c r="DN38">
        <f t="shared" si="35"/>
        <v>0</v>
      </c>
      <c r="DO38">
        <f aca="true" t="shared" si="38" ref="DO38:EB54">LEN(J38)</f>
        <v>0</v>
      </c>
      <c r="DP38">
        <f t="shared" si="38"/>
        <v>0</v>
      </c>
      <c r="DQ38">
        <f t="shared" si="38"/>
        <v>0</v>
      </c>
      <c r="DR38">
        <f t="shared" si="38"/>
        <v>0</v>
      </c>
      <c r="DS38">
        <f t="shared" si="38"/>
        <v>0</v>
      </c>
      <c r="DT38">
        <f t="shared" si="38"/>
        <v>0</v>
      </c>
      <c r="DU38">
        <f t="shared" si="38"/>
        <v>0</v>
      </c>
      <c r="DV38">
        <f t="shared" si="38"/>
        <v>0</v>
      </c>
      <c r="DW38">
        <f t="shared" si="38"/>
        <v>0</v>
      </c>
      <c r="DX38">
        <f t="shared" si="38"/>
        <v>0</v>
      </c>
      <c r="DY38">
        <f t="shared" si="38"/>
        <v>0</v>
      </c>
      <c r="DZ38">
        <f t="shared" si="38"/>
        <v>0</v>
      </c>
      <c r="EA38">
        <f t="shared" si="38"/>
        <v>0</v>
      </c>
      <c r="EB38">
        <f t="shared" si="38"/>
        <v>0</v>
      </c>
      <c r="EC38">
        <f t="shared" si="36"/>
        <v>0</v>
      </c>
      <c r="ED38">
        <f t="shared" si="36"/>
        <v>0</v>
      </c>
      <c r="EE38">
        <f t="shared" si="30"/>
        <v>0</v>
      </c>
      <c r="EF38">
        <f t="shared" si="30"/>
        <v>1</v>
      </c>
      <c r="EG38">
        <f t="shared" si="30"/>
        <v>0</v>
      </c>
      <c r="EH38">
        <f t="shared" si="30"/>
        <v>0</v>
      </c>
      <c r="EI38">
        <f t="shared" si="30"/>
        <v>0</v>
      </c>
      <c r="EJ38">
        <f t="shared" si="30"/>
        <v>0</v>
      </c>
      <c r="EK38">
        <f t="shared" si="30"/>
        <v>0</v>
      </c>
      <c r="EL38">
        <f t="shared" si="30"/>
        <v>0</v>
      </c>
      <c r="EM38">
        <f t="shared" si="30"/>
        <v>0</v>
      </c>
      <c r="EN38">
        <f t="shared" si="30"/>
        <v>0</v>
      </c>
      <c r="EO38">
        <f t="shared" si="30"/>
        <v>0</v>
      </c>
      <c r="EP38">
        <f t="shared" si="30"/>
        <v>0</v>
      </c>
      <c r="EQ38">
        <f t="shared" si="30"/>
        <v>0</v>
      </c>
      <c r="ER38">
        <f t="shared" si="30"/>
        <v>0</v>
      </c>
      <c r="ES38">
        <f t="shared" si="3"/>
        <v>0</v>
      </c>
      <c r="ET38">
        <f t="shared" si="37"/>
        <v>0</v>
      </c>
      <c r="EU38">
        <f t="shared" si="37"/>
        <v>0</v>
      </c>
      <c r="EV38">
        <f t="shared" si="37"/>
        <v>2</v>
      </c>
      <c r="EW38">
        <f t="shared" si="37"/>
        <v>2</v>
      </c>
      <c r="EX38">
        <f t="shared" si="37"/>
        <v>4</v>
      </c>
      <c r="EY38">
        <f t="shared" si="37"/>
        <v>13</v>
      </c>
      <c r="EZ38">
        <f t="shared" si="37"/>
        <v>30</v>
      </c>
      <c r="FA38">
        <f t="shared" si="37"/>
        <v>1</v>
      </c>
      <c r="FB38">
        <f t="shared" si="37"/>
        <v>0</v>
      </c>
      <c r="FC38">
        <f t="shared" si="37"/>
        <v>2</v>
      </c>
      <c r="FD38">
        <f t="shared" si="37"/>
        <v>0</v>
      </c>
      <c r="FE38">
        <f t="shared" si="37"/>
        <v>2</v>
      </c>
      <c r="FF38">
        <f t="shared" si="37"/>
        <v>1</v>
      </c>
      <c r="FG38">
        <f t="shared" si="37"/>
        <v>0</v>
      </c>
      <c r="FH38">
        <f t="shared" si="37"/>
        <v>0</v>
      </c>
      <c r="FI38">
        <f t="shared" si="37"/>
        <v>0</v>
      </c>
      <c r="FJ38">
        <f t="shared" si="31"/>
        <v>0</v>
      </c>
      <c r="FK38">
        <f t="shared" si="31"/>
        <v>0</v>
      </c>
      <c r="FL38">
        <f t="shared" si="31"/>
        <v>0</v>
      </c>
      <c r="FM38">
        <f t="shared" si="31"/>
        <v>0</v>
      </c>
      <c r="FN38">
        <f t="shared" si="31"/>
        <v>0</v>
      </c>
      <c r="FO38">
        <f t="shared" si="31"/>
        <v>0</v>
      </c>
      <c r="FP38">
        <f t="shared" si="31"/>
        <v>0</v>
      </c>
      <c r="FQ38">
        <f t="shared" si="31"/>
        <v>0</v>
      </c>
      <c r="FR38">
        <f t="shared" si="31"/>
        <v>1</v>
      </c>
      <c r="FS38">
        <f t="shared" si="15"/>
        <v>1</v>
      </c>
      <c r="FT38">
        <f t="shared" si="16"/>
        <v>1</v>
      </c>
      <c r="FU38">
        <f t="shared" si="17"/>
        <v>1</v>
      </c>
      <c r="FV38">
        <f t="shared" si="18"/>
        <v>2</v>
      </c>
      <c r="FW38">
        <f t="shared" si="19"/>
        <v>1</v>
      </c>
      <c r="FX38">
        <f t="shared" si="20"/>
        <v>1</v>
      </c>
      <c r="FY38">
        <f t="shared" si="21"/>
        <v>1</v>
      </c>
      <c r="FZ38">
        <f t="shared" si="22"/>
        <v>0</v>
      </c>
      <c r="GA38">
        <f t="shared" si="23"/>
        <v>1</v>
      </c>
      <c r="GB38">
        <f t="shared" si="24"/>
        <v>0</v>
      </c>
      <c r="GC38">
        <f t="shared" si="25"/>
        <v>0</v>
      </c>
      <c r="GD38">
        <f t="shared" si="26"/>
        <v>0</v>
      </c>
      <c r="GE38">
        <f t="shared" si="27"/>
        <v>0</v>
      </c>
      <c r="GF38">
        <f t="shared" si="28"/>
        <v>0</v>
      </c>
      <c r="GG38">
        <f t="shared" si="29"/>
        <v>0</v>
      </c>
      <c r="GH38">
        <f t="shared" si="32"/>
        <v>0</v>
      </c>
      <c r="GI38">
        <f t="shared" si="33"/>
        <v>0</v>
      </c>
      <c r="GJ38">
        <f t="shared" si="33"/>
        <v>1</v>
      </c>
      <c r="GK38">
        <f t="shared" si="33"/>
        <v>0</v>
      </c>
      <c r="GL38">
        <f t="shared" si="33"/>
        <v>0</v>
      </c>
      <c r="GM38">
        <f t="shared" si="33"/>
        <v>0</v>
      </c>
      <c r="GN38">
        <f t="shared" si="33"/>
        <v>0</v>
      </c>
      <c r="GO38">
        <f t="shared" si="33"/>
        <v>1</v>
      </c>
      <c r="GP38">
        <f t="shared" si="33"/>
        <v>1</v>
      </c>
      <c r="GQ38">
        <f t="shared" si="33"/>
        <v>1</v>
      </c>
      <c r="GR38">
        <f t="shared" si="33"/>
        <v>1</v>
      </c>
      <c r="GS38">
        <f t="shared" si="33"/>
        <v>1</v>
      </c>
      <c r="GT38">
        <f t="shared" si="33"/>
        <v>1</v>
      </c>
      <c r="GU38">
        <f t="shared" si="33"/>
        <v>1</v>
      </c>
      <c r="GV38">
        <f t="shared" si="33"/>
        <v>1</v>
      </c>
      <c r="GW38">
        <f t="shared" si="33"/>
        <v>1</v>
      </c>
      <c r="GX38">
        <f t="shared" si="33"/>
        <v>1</v>
      </c>
      <c r="GY38">
        <f t="shared" si="34"/>
        <v>1</v>
      </c>
      <c r="GZ38">
        <f t="shared" si="34"/>
        <v>2</v>
      </c>
      <c r="HA38">
        <f t="shared" si="34"/>
        <v>0</v>
      </c>
      <c r="HB38">
        <f t="shared" si="34"/>
        <v>121</v>
      </c>
      <c r="HD38">
        <f>SUM(DJ38:HB38)</f>
        <v>212</v>
      </c>
    </row>
    <row r="39" spans="1:212" ht="148.5">
      <c r="A39">
        <v>35</v>
      </c>
      <c r="B39" t="s">
        <v>326</v>
      </c>
      <c r="C39" s="9" t="s">
        <v>306</v>
      </c>
      <c r="D39" s="8"/>
      <c r="E39" s="9"/>
      <c r="F39" s="9"/>
      <c r="G39" s="9"/>
      <c r="H39" s="9"/>
      <c r="I39" s="9"/>
      <c r="J39" s="8"/>
      <c r="K39" s="8"/>
      <c r="L39" s="8"/>
      <c r="M39" s="8"/>
      <c r="N39" s="8"/>
      <c r="O39" s="8"/>
      <c r="P39" s="8"/>
      <c r="Q39" s="8"/>
      <c r="R39" s="8"/>
      <c r="S39" s="8"/>
      <c r="T39" s="8"/>
      <c r="U39" s="8"/>
      <c r="V39" s="8"/>
      <c r="W39" s="8"/>
      <c r="X39" s="8"/>
      <c r="Y39" s="8"/>
      <c r="Z39" s="8"/>
      <c r="AA39" s="8" t="s">
        <v>658</v>
      </c>
      <c r="AB39" s="8"/>
      <c r="AC39" s="8"/>
      <c r="AD39" s="8"/>
      <c r="AE39" s="8"/>
      <c r="AF39" s="8"/>
      <c r="AG39" s="8"/>
      <c r="AH39" s="8"/>
      <c r="AI39" s="8"/>
      <c r="AJ39" s="8"/>
      <c r="AK39" s="8"/>
      <c r="AL39" s="8"/>
      <c r="AM39" s="8"/>
      <c r="AN39" s="8"/>
      <c r="AO39" s="8"/>
      <c r="AP39" s="8"/>
      <c r="AQ39" s="8"/>
      <c r="AR39" s="8"/>
      <c r="AS39" s="8"/>
      <c r="AT39" s="9"/>
      <c r="AU39">
        <v>17</v>
      </c>
      <c r="AV39">
        <v>72</v>
      </c>
      <c r="AW39">
        <v>31</v>
      </c>
      <c r="AX39" s="2" t="s">
        <v>327</v>
      </c>
      <c r="AY39" s="2" t="s">
        <v>328</v>
      </c>
      <c r="AZ39" s="2">
        <v>2</v>
      </c>
      <c r="BA39" s="2" t="s">
        <v>329</v>
      </c>
      <c r="BB39">
        <v>273</v>
      </c>
      <c r="BC39">
        <v>62</v>
      </c>
      <c r="BD39" s="2">
        <v>15</v>
      </c>
      <c r="BE39" s="2">
        <v>71</v>
      </c>
      <c r="BF39" s="2">
        <v>21</v>
      </c>
      <c r="BH39" s="2">
        <v>2</v>
      </c>
      <c r="BN39">
        <v>1</v>
      </c>
      <c r="BP39">
        <v>1</v>
      </c>
      <c r="BS39">
        <v>3</v>
      </c>
      <c r="BT39">
        <v>141</v>
      </c>
      <c r="BU39">
        <v>97</v>
      </c>
      <c r="BV39">
        <v>43</v>
      </c>
      <c r="BW39">
        <v>107</v>
      </c>
      <c r="BX39">
        <v>31</v>
      </c>
      <c r="BY39">
        <v>9</v>
      </c>
      <c r="BZ39">
        <v>13</v>
      </c>
      <c r="CA39">
        <v>21</v>
      </c>
      <c r="CD39">
        <v>1</v>
      </c>
      <c r="CE39">
        <v>15</v>
      </c>
      <c r="CG39">
        <v>1</v>
      </c>
      <c r="CJ39">
        <v>2</v>
      </c>
      <c r="CK39" s="2" t="s">
        <v>194</v>
      </c>
      <c r="CL39" s="2" t="s">
        <v>330</v>
      </c>
      <c r="CM39">
        <v>2</v>
      </c>
      <c r="CN39" s="2" t="s">
        <v>331</v>
      </c>
      <c r="CO39">
        <v>2</v>
      </c>
      <c r="CP39" s="9" t="s">
        <v>678</v>
      </c>
      <c r="CQ39">
        <v>2</v>
      </c>
      <c r="CR39">
        <v>3</v>
      </c>
      <c r="CS39" s="9" t="s">
        <v>678</v>
      </c>
      <c r="CT39" s="9" t="s">
        <v>678</v>
      </c>
      <c r="CU39" s="9" t="s">
        <v>678</v>
      </c>
      <c r="CV39" s="9" t="s">
        <v>678</v>
      </c>
      <c r="CW39" s="9" t="s">
        <v>678</v>
      </c>
      <c r="CX39" s="9" t="s">
        <v>678</v>
      </c>
      <c r="CY39" s="9" t="s">
        <v>678</v>
      </c>
      <c r="CZ39" s="10">
        <v>123</v>
      </c>
      <c r="DB39" s="9" t="s">
        <v>304</v>
      </c>
      <c r="DJ39">
        <f t="shared" si="35"/>
        <v>3</v>
      </c>
      <c r="DK39">
        <f t="shared" si="35"/>
        <v>6</v>
      </c>
      <c r="DL39">
        <f t="shared" si="35"/>
        <v>0</v>
      </c>
      <c r="DM39">
        <f t="shared" si="35"/>
        <v>0</v>
      </c>
      <c r="DN39">
        <f t="shared" si="35"/>
        <v>0</v>
      </c>
      <c r="DO39">
        <f t="shared" si="38"/>
        <v>0</v>
      </c>
      <c r="DP39">
        <f t="shared" si="38"/>
        <v>0</v>
      </c>
      <c r="DQ39">
        <f t="shared" si="38"/>
        <v>0</v>
      </c>
      <c r="DR39">
        <f t="shared" si="38"/>
        <v>0</v>
      </c>
      <c r="DS39">
        <f t="shared" si="38"/>
        <v>0</v>
      </c>
      <c r="DT39">
        <f t="shared" si="38"/>
        <v>0</v>
      </c>
      <c r="DU39">
        <f t="shared" si="38"/>
        <v>0</v>
      </c>
      <c r="DV39">
        <f t="shared" si="38"/>
        <v>0</v>
      </c>
      <c r="DW39">
        <f t="shared" si="38"/>
        <v>0</v>
      </c>
      <c r="DX39">
        <f t="shared" si="38"/>
        <v>0</v>
      </c>
      <c r="DY39">
        <f t="shared" si="38"/>
        <v>0</v>
      </c>
      <c r="DZ39">
        <f t="shared" si="38"/>
        <v>0</v>
      </c>
      <c r="EA39">
        <f t="shared" si="38"/>
        <v>0</v>
      </c>
      <c r="EB39">
        <f t="shared" si="38"/>
        <v>0</v>
      </c>
      <c r="EC39">
        <f t="shared" si="36"/>
        <v>0</v>
      </c>
      <c r="ED39">
        <f t="shared" si="36"/>
        <v>0</v>
      </c>
      <c r="EE39">
        <f t="shared" si="30"/>
        <v>0</v>
      </c>
      <c r="EF39">
        <f t="shared" si="30"/>
        <v>1</v>
      </c>
      <c r="EG39">
        <f t="shared" si="30"/>
        <v>0</v>
      </c>
      <c r="EH39">
        <f t="shared" si="30"/>
        <v>0</v>
      </c>
      <c r="EI39">
        <f t="shared" si="30"/>
        <v>0</v>
      </c>
      <c r="EJ39">
        <f t="shared" si="30"/>
        <v>0</v>
      </c>
      <c r="EK39">
        <f t="shared" si="30"/>
        <v>0</v>
      </c>
      <c r="EL39">
        <f t="shared" si="30"/>
        <v>0</v>
      </c>
      <c r="EM39">
        <f t="shared" si="30"/>
        <v>0</v>
      </c>
      <c r="EN39">
        <f t="shared" si="30"/>
        <v>0</v>
      </c>
      <c r="EO39">
        <f t="shared" si="30"/>
        <v>0</v>
      </c>
      <c r="EP39">
        <f t="shared" si="30"/>
        <v>0</v>
      </c>
      <c r="EQ39">
        <f t="shared" si="30"/>
        <v>0</v>
      </c>
      <c r="ER39">
        <f t="shared" si="30"/>
        <v>0</v>
      </c>
      <c r="ES39">
        <f t="shared" si="3"/>
        <v>0</v>
      </c>
      <c r="ET39">
        <f t="shared" si="37"/>
        <v>0</v>
      </c>
      <c r="EU39">
        <f t="shared" si="37"/>
        <v>0</v>
      </c>
      <c r="EV39">
        <f t="shared" si="37"/>
        <v>2</v>
      </c>
      <c r="EW39">
        <f t="shared" si="37"/>
        <v>2</v>
      </c>
      <c r="EX39">
        <f t="shared" si="37"/>
        <v>2</v>
      </c>
      <c r="EY39">
        <f t="shared" si="37"/>
        <v>33</v>
      </c>
      <c r="EZ39">
        <f t="shared" si="37"/>
        <v>33</v>
      </c>
      <c r="FA39">
        <f t="shared" si="37"/>
        <v>1</v>
      </c>
      <c r="FB39">
        <f t="shared" si="37"/>
        <v>55</v>
      </c>
      <c r="FC39">
        <f t="shared" si="37"/>
        <v>3</v>
      </c>
      <c r="FD39">
        <f t="shared" si="37"/>
        <v>2</v>
      </c>
      <c r="FE39">
        <f t="shared" si="37"/>
        <v>2</v>
      </c>
      <c r="FF39">
        <f t="shared" si="37"/>
        <v>2</v>
      </c>
      <c r="FG39">
        <f t="shared" si="37"/>
        <v>2</v>
      </c>
      <c r="FH39">
        <f t="shared" si="37"/>
        <v>0</v>
      </c>
      <c r="FI39">
        <f t="shared" si="37"/>
        <v>1</v>
      </c>
      <c r="FJ39">
        <f t="shared" si="31"/>
        <v>0</v>
      </c>
      <c r="FK39">
        <f t="shared" si="31"/>
        <v>0</v>
      </c>
      <c r="FL39">
        <f t="shared" si="31"/>
        <v>0</v>
      </c>
      <c r="FM39">
        <f t="shared" si="31"/>
        <v>0</v>
      </c>
      <c r="FN39">
        <f t="shared" si="31"/>
        <v>0</v>
      </c>
      <c r="FO39">
        <f t="shared" si="31"/>
        <v>1</v>
      </c>
      <c r="FP39">
        <f t="shared" si="31"/>
        <v>0</v>
      </c>
      <c r="FQ39">
        <f t="shared" si="31"/>
        <v>1</v>
      </c>
      <c r="FR39">
        <f t="shared" si="31"/>
        <v>0</v>
      </c>
      <c r="FS39">
        <f t="shared" si="15"/>
        <v>1</v>
      </c>
      <c r="FT39">
        <f t="shared" si="16"/>
        <v>3</v>
      </c>
      <c r="FU39">
        <f t="shared" si="17"/>
        <v>2</v>
      </c>
      <c r="FV39">
        <f t="shared" si="18"/>
        <v>2</v>
      </c>
      <c r="FW39">
        <f t="shared" si="19"/>
        <v>3</v>
      </c>
      <c r="FX39">
        <f t="shared" si="20"/>
        <v>2</v>
      </c>
      <c r="FY39">
        <f t="shared" si="21"/>
        <v>1</v>
      </c>
      <c r="FZ39">
        <f t="shared" si="22"/>
        <v>2</v>
      </c>
      <c r="GA39">
        <f t="shared" si="23"/>
        <v>2</v>
      </c>
      <c r="GB39">
        <f t="shared" si="24"/>
        <v>0</v>
      </c>
      <c r="GC39">
        <f t="shared" si="25"/>
        <v>0</v>
      </c>
      <c r="GD39">
        <f t="shared" si="26"/>
        <v>1</v>
      </c>
      <c r="GE39">
        <f t="shared" si="27"/>
        <v>2</v>
      </c>
      <c r="GF39">
        <f t="shared" si="28"/>
        <v>0</v>
      </c>
      <c r="GG39">
        <f t="shared" si="29"/>
        <v>1</v>
      </c>
      <c r="GH39">
        <f t="shared" si="32"/>
        <v>0</v>
      </c>
      <c r="GI39">
        <f t="shared" si="33"/>
        <v>0</v>
      </c>
      <c r="GJ39">
        <f t="shared" si="33"/>
        <v>1</v>
      </c>
      <c r="GK39">
        <f t="shared" si="33"/>
        <v>320</v>
      </c>
      <c r="GL39">
        <f t="shared" si="33"/>
        <v>77</v>
      </c>
      <c r="GM39">
        <f t="shared" si="33"/>
        <v>1</v>
      </c>
      <c r="GN39">
        <f t="shared" si="33"/>
        <v>32</v>
      </c>
      <c r="GO39">
        <f t="shared" si="33"/>
        <v>1</v>
      </c>
      <c r="GP39">
        <f t="shared" si="33"/>
        <v>1</v>
      </c>
      <c r="GQ39">
        <f t="shared" si="33"/>
        <v>1</v>
      </c>
      <c r="GR39">
        <f t="shared" si="33"/>
        <v>1</v>
      </c>
      <c r="GS39">
        <f t="shared" si="33"/>
        <v>1</v>
      </c>
      <c r="GT39">
        <f t="shared" si="33"/>
        <v>1</v>
      </c>
      <c r="GU39">
        <f t="shared" si="33"/>
        <v>1</v>
      </c>
      <c r="GV39">
        <f t="shared" si="33"/>
        <v>1</v>
      </c>
      <c r="GW39">
        <f t="shared" si="33"/>
        <v>1</v>
      </c>
      <c r="GX39">
        <f t="shared" si="33"/>
        <v>1</v>
      </c>
      <c r="GY39">
        <f t="shared" si="34"/>
        <v>1</v>
      </c>
      <c r="GZ39">
        <f t="shared" si="34"/>
        <v>3</v>
      </c>
      <c r="HA39">
        <f t="shared" si="34"/>
        <v>0</v>
      </c>
      <c r="HB39">
        <f t="shared" si="34"/>
        <v>86</v>
      </c>
      <c r="HD39">
        <f>SUM(DJ39:HB39)</f>
        <v>705</v>
      </c>
    </row>
    <row r="40" spans="1:212" ht="54">
      <c r="A40" s="12">
        <v>36</v>
      </c>
      <c r="B40" s="12" t="s">
        <v>332</v>
      </c>
      <c r="C40">
        <v>8</v>
      </c>
      <c r="D40">
        <v>4</v>
      </c>
      <c r="E40" s="2" t="s">
        <v>333</v>
      </c>
      <c r="F40" s="2" t="s">
        <v>334</v>
      </c>
      <c r="G40" s="2">
        <v>4</v>
      </c>
      <c r="H40" s="2">
        <v>5</v>
      </c>
      <c r="I40" s="2">
        <v>2</v>
      </c>
      <c r="J40" t="s">
        <v>401</v>
      </c>
      <c r="K40">
        <v>6</v>
      </c>
      <c r="L40" t="s">
        <v>408</v>
      </c>
      <c r="M40">
        <v>1</v>
      </c>
      <c r="N40" t="s">
        <v>404</v>
      </c>
      <c r="O40">
        <v>1</v>
      </c>
      <c r="P40" t="s">
        <v>127</v>
      </c>
      <c r="Q40">
        <v>6</v>
      </c>
      <c r="Z40" t="s">
        <v>335</v>
      </c>
      <c r="AA40">
        <v>137</v>
      </c>
      <c r="AB40">
        <v>101</v>
      </c>
      <c r="AC40">
        <v>1</v>
      </c>
      <c r="AD40">
        <v>2</v>
      </c>
      <c r="AE40">
        <v>4425</v>
      </c>
      <c r="AF40">
        <v>2896</v>
      </c>
      <c r="AG40">
        <v>32</v>
      </c>
      <c r="AH40">
        <v>29</v>
      </c>
      <c r="AI40">
        <v>1</v>
      </c>
      <c r="AJ40">
        <v>2</v>
      </c>
      <c r="AK40" t="s">
        <v>336</v>
      </c>
      <c r="AL40" t="s">
        <v>337</v>
      </c>
      <c r="AM40">
        <v>27000</v>
      </c>
      <c r="AN40">
        <v>20000</v>
      </c>
      <c r="AO40">
        <v>27000</v>
      </c>
      <c r="AP40">
        <v>20000</v>
      </c>
      <c r="AQ40" t="s">
        <v>471</v>
      </c>
      <c r="AR40" s="1">
        <v>3</v>
      </c>
      <c r="AS40" t="s">
        <v>161</v>
      </c>
      <c r="AT40" s="2" t="s">
        <v>338</v>
      </c>
      <c r="AX40" s="2"/>
      <c r="BA40" s="2"/>
      <c r="CJ40">
        <v>1</v>
      </c>
      <c r="CN40" s="2"/>
      <c r="CP40" s="2"/>
      <c r="CS40" s="2"/>
      <c r="CT40" s="2" t="s">
        <v>339</v>
      </c>
      <c r="CU40" s="2"/>
      <c r="CV40" s="2" t="s">
        <v>340</v>
      </c>
      <c r="CW40" s="2" t="s">
        <v>341</v>
      </c>
      <c r="CX40" s="2" t="s">
        <v>342</v>
      </c>
      <c r="CY40" s="2"/>
      <c r="DJ40">
        <f t="shared" si="35"/>
        <v>14</v>
      </c>
      <c r="DK40">
        <f t="shared" si="35"/>
        <v>1</v>
      </c>
      <c r="DL40">
        <f t="shared" si="35"/>
        <v>1</v>
      </c>
      <c r="DM40">
        <f t="shared" si="35"/>
        <v>53</v>
      </c>
      <c r="DN40">
        <f t="shared" si="35"/>
        <v>44</v>
      </c>
      <c r="DO40">
        <f t="shared" si="38"/>
        <v>2</v>
      </c>
      <c r="DP40">
        <f t="shared" si="38"/>
        <v>1</v>
      </c>
      <c r="DQ40">
        <f t="shared" si="38"/>
        <v>2</v>
      </c>
      <c r="DR40">
        <f t="shared" si="38"/>
        <v>1</v>
      </c>
      <c r="DS40">
        <f t="shared" si="38"/>
        <v>4</v>
      </c>
      <c r="DT40">
        <f t="shared" si="38"/>
        <v>1</v>
      </c>
      <c r="DU40">
        <f t="shared" si="38"/>
        <v>2</v>
      </c>
      <c r="DV40">
        <f t="shared" si="38"/>
        <v>1</v>
      </c>
      <c r="DW40">
        <f t="shared" si="38"/>
        <v>0</v>
      </c>
      <c r="DX40">
        <f t="shared" si="38"/>
        <v>0</v>
      </c>
      <c r="DY40">
        <f t="shared" si="38"/>
        <v>0</v>
      </c>
      <c r="DZ40">
        <f t="shared" si="38"/>
        <v>0</v>
      </c>
      <c r="EA40">
        <f t="shared" si="38"/>
        <v>0</v>
      </c>
      <c r="EB40">
        <f t="shared" si="38"/>
        <v>0</v>
      </c>
      <c r="EC40">
        <f t="shared" si="36"/>
        <v>0</v>
      </c>
      <c r="ED40">
        <f t="shared" si="36"/>
        <v>0</v>
      </c>
      <c r="EE40">
        <f t="shared" si="30"/>
        <v>16</v>
      </c>
      <c r="EF40">
        <f t="shared" si="30"/>
        <v>3</v>
      </c>
      <c r="EG40">
        <f t="shared" si="30"/>
        <v>3</v>
      </c>
      <c r="EH40">
        <f t="shared" si="30"/>
        <v>1</v>
      </c>
      <c r="EI40">
        <f t="shared" si="30"/>
        <v>1</v>
      </c>
      <c r="EJ40">
        <f t="shared" si="30"/>
        <v>4</v>
      </c>
      <c r="EK40">
        <f t="shared" si="30"/>
        <v>4</v>
      </c>
      <c r="EL40">
        <f t="shared" si="30"/>
        <v>2</v>
      </c>
      <c r="EM40">
        <f t="shared" si="30"/>
        <v>2</v>
      </c>
      <c r="EN40">
        <f t="shared" si="30"/>
        <v>1</v>
      </c>
      <c r="EO40">
        <f t="shared" si="30"/>
        <v>1</v>
      </c>
      <c r="EP40">
        <f t="shared" si="30"/>
        <v>30</v>
      </c>
      <c r="EQ40">
        <f t="shared" si="30"/>
        <v>24</v>
      </c>
      <c r="ER40">
        <f t="shared" si="30"/>
        <v>5</v>
      </c>
      <c r="ES40">
        <f t="shared" si="3"/>
        <v>5</v>
      </c>
      <c r="ET40">
        <f t="shared" si="37"/>
        <v>4</v>
      </c>
      <c r="EU40">
        <f t="shared" si="37"/>
        <v>64</v>
      </c>
      <c r="EV40">
        <f t="shared" si="37"/>
        <v>0</v>
      </c>
      <c r="EW40">
        <f t="shared" si="37"/>
        <v>0</v>
      </c>
      <c r="EX40">
        <f t="shared" si="37"/>
        <v>0</v>
      </c>
      <c r="EY40">
        <f t="shared" si="37"/>
        <v>0</v>
      </c>
      <c r="EZ40">
        <f t="shared" si="37"/>
        <v>0</v>
      </c>
      <c r="FA40">
        <f t="shared" si="37"/>
        <v>0</v>
      </c>
      <c r="FB40">
        <f t="shared" si="37"/>
        <v>0</v>
      </c>
      <c r="FC40">
        <f t="shared" si="37"/>
        <v>0</v>
      </c>
      <c r="FD40">
        <f t="shared" si="37"/>
        <v>0</v>
      </c>
      <c r="FE40">
        <f t="shared" si="37"/>
        <v>0</v>
      </c>
      <c r="FF40">
        <f t="shared" si="37"/>
        <v>0</v>
      </c>
      <c r="FG40">
        <f t="shared" si="37"/>
        <v>0</v>
      </c>
      <c r="FH40">
        <f t="shared" si="37"/>
        <v>0</v>
      </c>
      <c r="FI40">
        <f t="shared" si="37"/>
        <v>0</v>
      </c>
      <c r="FJ40">
        <f t="shared" si="31"/>
        <v>0</v>
      </c>
      <c r="FK40">
        <f t="shared" si="31"/>
        <v>0</v>
      </c>
      <c r="FL40">
        <f t="shared" si="31"/>
        <v>0</v>
      </c>
      <c r="FM40">
        <f t="shared" si="31"/>
        <v>0</v>
      </c>
      <c r="FN40">
        <f t="shared" si="31"/>
        <v>0</v>
      </c>
      <c r="FO40">
        <f t="shared" si="31"/>
        <v>0</v>
      </c>
      <c r="FP40">
        <f t="shared" si="31"/>
        <v>0</v>
      </c>
      <c r="FQ40">
        <f t="shared" si="31"/>
        <v>0</v>
      </c>
      <c r="FR40">
        <f t="shared" si="31"/>
        <v>0</v>
      </c>
      <c r="FS40">
        <f t="shared" si="15"/>
        <v>0</v>
      </c>
      <c r="FT40">
        <f t="shared" si="16"/>
        <v>0</v>
      </c>
      <c r="FU40">
        <f t="shared" si="17"/>
        <v>0</v>
      </c>
      <c r="FV40">
        <f t="shared" si="18"/>
        <v>0</v>
      </c>
      <c r="FW40">
        <f t="shared" si="19"/>
        <v>0</v>
      </c>
      <c r="FX40">
        <f t="shared" si="20"/>
        <v>0</v>
      </c>
      <c r="FY40">
        <f t="shared" si="21"/>
        <v>0</v>
      </c>
      <c r="FZ40">
        <f t="shared" si="22"/>
        <v>0</v>
      </c>
      <c r="GA40">
        <f t="shared" si="23"/>
        <v>0</v>
      </c>
      <c r="GB40">
        <f t="shared" si="24"/>
        <v>0</v>
      </c>
      <c r="GC40">
        <f t="shared" si="25"/>
        <v>0</v>
      </c>
      <c r="GD40">
        <f t="shared" si="26"/>
        <v>0</v>
      </c>
      <c r="GE40">
        <f t="shared" si="27"/>
        <v>0</v>
      </c>
      <c r="GF40">
        <f t="shared" si="28"/>
        <v>0</v>
      </c>
      <c r="GG40">
        <f t="shared" si="29"/>
        <v>0</v>
      </c>
      <c r="GH40">
        <f t="shared" si="32"/>
        <v>0</v>
      </c>
      <c r="GI40">
        <f t="shared" si="33"/>
        <v>0</v>
      </c>
      <c r="GJ40">
        <f t="shared" si="33"/>
        <v>1</v>
      </c>
      <c r="GK40">
        <f t="shared" si="33"/>
        <v>0</v>
      </c>
      <c r="GL40">
        <f t="shared" si="33"/>
        <v>0</v>
      </c>
      <c r="GM40">
        <f t="shared" si="33"/>
        <v>0</v>
      </c>
      <c r="GN40">
        <f t="shared" si="33"/>
        <v>0</v>
      </c>
      <c r="GO40">
        <f t="shared" si="33"/>
        <v>0</v>
      </c>
      <c r="GP40">
        <f t="shared" si="33"/>
        <v>0</v>
      </c>
      <c r="GQ40">
        <f t="shared" si="33"/>
        <v>0</v>
      </c>
      <c r="GR40">
        <f t="shared" si="33"/>
        <v>0</v>
      </c>
      <c r="GS40">
        <f t="shared" si="33"/>
        <v>0</v>
      </c>
      <c r="GT40">
        <f t="shared" si="33"/>
        <v>33</v>
      </c>
      <c r="GU40">
        <f t="shared" si="33"/>
        <v>0</v>
      </c>
      <c r="GV40">
        <f t="shared" si="33"/>
        <v>40</v>
      </c>
      <c r="GW40">
        <f t="shared" si="33"/>
        <v>63</v>
      </c>
      <c r="GX40">
        <f t="shared" si="33"/>
        <v>22</v>
      </c>
      <c r="GY40">
        <f t="shared" si="34"/>
        <v>0</v>
      </c>
      <c r="GZ40">
        <f t="shared" si="34"/>
        <v>0</v>
      </c>
      <c r="HA40">
        <f t="shared" si="34"/>
        <v>0</v>
      </c>
      <c r="HB40">
        <f t="shared" si="34"/>
        <v>0</v>
      </c>
      <c r="HD40">
        <f>SUM(DJ40:HB40)</f>
        <v>456</v>
      </c>
    </row>
    <row r="41" spans="1:212" ht="67.5">
      <c r="A41" s="12">
        <v>37</v>
      </c>
      <c r="B41" s="12" t="s">
        <v>343</v>
      </c>
      <c r="E41" s="2"/>
      <c r="F41" s="2"/>
      <c r="G41" s="2"/>
      <c r="H41" s="2"/>
      <c r="I41" s="2"/>
      <c r="AA41" t="s">
        <v>666</v>
      </c>
      <c r="AR41"/>
      <c r="AU41">
        <v>15</v>
      </c>
      <c r="AV41">
        <v>171</v>
      </c>
      <c r="AW41">
        <v>43</v>
      </c>
      <c r="AX41" s="2" t="s">
        <v>344</v>
      </c>
      <c r="AY41" s="2" t="s">
        <v>345</v>
      </c>
      <c r="AZ41" s="2">
        <v>2</v>
      </c>
      <c r="BA41" s="2"/>
      <c r="CJ41" t="s">
        <v>666</v>
      </c>
      <c r="CK41" s="2" t="s">
        <v>346</v>
      </c>
      <c r="CM41">
        <v>2</v>
      </c>
      <c r="CN41" s="2"/>
      <c r="CO41">
        <v>1</v>
      </c>
      <c r="CP41" s="2" t="s">
        <v>347</v>
      </c>
      <c r="CQ41">
        <v>1</v>
      </c>
      <c r="CR41" s="2">
        <v>1</v>
      </c>
      <c r="CS41" s="2" t="s">
        <v>348</v>
      </c>
      <c r="CT41" s="2"/>
      <c r="CU41" s="2" t="s">
        <v>348</v>
      </c>
      <c r="CV41" s="2"/>
      <c r="CW41" s="2"/>
      <c r="CX41" s="2"/>
      <c r="CY41" s="2" t="s">
        <v>349</v>
      </c>
      <c r="CZ41">
        <v>1234</v>
      </c>
      <c r="DA41" t="s">
        <v>350</v>
      </c>
      <c r="DJ41">
        <f t="shared" si="35"/>
        <v>4</v>
      </c>
      <c r="DK41">
        <f t="shared" si="35"/>
        <v>0</v>
      </c>
      <c r="DL41">
        <f t="shared" si="35"/>
        <v>0</v>
      </c>
      <c r="DM41">
        <f t="shared" si="35"/>
        <v>0</v>
      </c>
      <c r="DN41">
        <f t="shared" si="35"/>
        <v>0</v>
      </c>
      <c r="DO41">
        <f t="shared" si="38"/>
        <v>0</v>
      </c>
      <c r="DP41">
        <f t="shared" si="38"/>
        <v>0</v>
      </c>
      <c r="DQ41">
        <f t="shared" si="38"/>
        <v>0</v>
      </c>
      <c r="DR41">
        <f t="shared" si="38"/>
        <v>0</v>
      </c>
      <c r="DS41">
        <f t="shared" si="38"/>
        <v>0</v>
      </c>
      <c r="DT41">
        <f t="shared" si="38"/>
        <v>0</v>
      </c>
      <c r="DU41">
        <f t="shared" si="38"/>
        <v>0</v>
      </c>
      <c r="DV41">
        <f t="shared" si="38"/>
        <v>0</v>
      </c>
      <c r="DW41">
        <f t="shared" si="38"/>
        <v>0</v>
      </c>
      <c r="DX41">
        <f t="shared" si="38"/>
        <v>0</v>
      </c>
      <c r="DY41">
        <f t="shared" si="38"/>
        <v>0</v>
      </c>
      <c r="DZ41">
        <f t="shared" si="38"/>
        <v>0</v>
      </c>
      <c r="EA41">
        <f t="shared" si="38"/>
        <v>0</v>
      </c>
      <c r="EB41">
        <f t="shared" si="38"/>
        <v>0</v>
      </c>
      <c r="EC41">
        <f t="shared" si="36"/>
        <v>0</v>
      </c>
      <c r="ED41">
        <f t="shared" si="36"/>
        <v>0</v>
      </c>
      <c r="EE41">
        <f t="shared" si="30"/>
        <v>0</v>
      </c>
      <c r="EF41">
        <f t="shared" si="30"/>
        <v>1</v>
      </c>
      <c r="EG41">
        <f t="shared" si="30"/>
        <v>0</v>
      </c>
      <c r="EH41">
        <f t="shared" si="30"/>
        <v>0</v>
      </c>
      <c r="EI41">
        <f t="shared" si="30"/>
        <v>0</v>
      </c>
      <c r="EJ41">
        <f t="shared" si="30"/>
        <v>0</v>
      </c>
      <c r="EK41">
        <f t="shared" si="30"/>
        <v>0</v>
      </c>
      <c r="EL41">
        <f t="shared" si="30"/>
        <v>0</v>
      </c>
      <c r="EM41">
        <f t="shared" si="30"/>
        <v>0</v>
      </c>
      <c r="EN41">
        <f t="shared" si="30"/>
        <v>0</v>
      </c>
      <c r="EO41">
        <f t="shared" si="30"/>
        <v>0</v>
      </c>
      <c r="EP41">
        <f t="shared" si="30"/>
        <v>0</v>
      </c>
      <c r="EQ41">
        <f t="shared" si="30"/>
        <v>0</v>
      </c>
      <c r="ER41">
        <f t="shared" si="30"/>
        <v>0</v>
      </c>
      <c r="ES41">
        <f t="shared" si="3"/>
        <v>0</v>
      </c>
      <c r="ET41">
        <f t="shared" si="37"/>
        <v>0</v>
      </c>
      <c r="EU41">
        <f t="shared" si="37"/>
        <v>0</v>
      </c>
      <c r="EV41">
        <f t="shared" si="37"/>
        <v>2</v>
      </c>
      <c r="EW41">
        <f t="shared" si="37"/>
        <v>3</v>
      </c>
      <c r="EX41">
        <f t="shared" si="37"/>
        <v>2</v>
      </c>
      <c r="EY41">
        <f t="shared" si="37"/>
        <v>41</v>
      </c>
      <c r="EZ41">
        <f t="shared" si="37"/>
        <v>121</v>
      </c>
      <c r="FA41">
        <f t="shared" si="37"/>
        <v>1</v>
      </c>
      <c r="FB41">
        <f t="shared" si="37"/>
        <v>0</v>
      </c>
      <c r="FC41">
        <f t="shared" si="37"/>
        <v>0</v>
      </c>
      <c r="FD41">
        <f t="shared" si="37"/>
        <v>0</v>
      </c>
      <c r="FE41">
        <f t="shared" si="37"/>
        <v>0</v>
      </c>
      <c r="FF41">
        <f t="shared" si="37"/>
        <v>0</v>
      </c>
      <c r="FG41">
        <f t="shared" si="37"/>
        <v>0</v>
      </c>
      <c r="FH41">
        <f t="shared" si="37"/>
        <v>0</v>
      </c>
      <c r="FI41">
        <f t="shared" si="37"/>
        <v>0</v>
      </c>
      <c r="FJ41">
        <f t="shared" si="31"/>
        <v>0</v>
      </c>
      <c r="FK41">
        <f t="shared" si="31"/>
        <v>0</v>
      </c>
      <c r="FL41">
        <f t="shared" si="31"/>
        <v>0</v>
      </c>
      <c r="FM41">
        <f t="shared" si="31"/>
        <v>0</v>
      </c>
      <c r="FN41">
        <f t="shared" si="31"/>
        <v>0</v>
      </c>
      <c r="FO41">
        <f t="shared" si="31"/>
        <v>0</v>
      </c>
      <c r="FP41">
        <f t="shared" si="31"/>
        <v>0</v>
      </c>
      <c r="FQ41">
        <f t="shared" si="31"/>
        <v>0</v>
      </c>
      <c r="FR41">
        <f t="shared" si="31"/>
        <v>0</v>
      </c>
      <c r="FS41">
        <f t="shared" si="15"/>
        <v>0</v>
      </c>
      <c r="FT41">
        <f t="shared" si="16"/>
        <v>0</v>
      </c>
      <c r="FU41">
        <f t="shared" si="17"/>
        <v>0</v>
      </c>
      <c r="FV41">
        <f t="shared" si="18"/>
        <v>0</v>
      </c>
      <c r="FW41">
        <f t="shared" si="19"/>
        <v>0</v>
      </c>
      <c r="FX41">
        <f t="shared" si="20"/>
        <v>0</v>
      </c>
      <c r="FY41">
        <f t="shared" si="21"/>
        <v>0</v>
      </c>
      <c r="FZ41">
        <f t="shared" si="22"/>
        <v>0</v>
      </c>
      <c r="GA41">
        <f t="shared" si="23"/>
        <v>0</v>
      </c>
      <c r="GB41">
        <f t="shared" si="24"/>
        <v>0</v>
      </c>
      <c r="GC41">
        <f t="shared" si="25"/>
        <v>0</v>
      </c>
      <c r="GD41">
        <f t="shared" si="26"/>
        <v>0</v>
      </c>
      <c r="GE41">
        <f t="shared" si="27"/>
        <v>0</v>
      </c>
      <c r="GF41">
        <f t="shared" si="28"/>
        <v>0</v>
      </c>
      <c r="GG41">
        <f t="shared" si="29"/>
        <v>0</v>
      </c>
      <c r="GH41">
        <f t="shared" si="32"/>
        <v>0</v>
      </c>
      <c r="GI41">
        <f t="shared" si="33"/>
        <v>0</v>
      </c>
      <c r="GJ41">
        <f t="shared" si="33"/>
        <v>1</v>
      </c>
      <c r="GK41">
        <f t="shared" si="33"/>
        <v>33</v>
      </c>
      <c r="GL41">
        <f t="shared" si="33"/>
        <v>0</v>
      </c>
      <c r="GM41">
        <f t="shared" si="33"/>
        <v>1</v>
      </c>
      <c r="GN41">
        <f t="shared" si="33"/>
        <v>0</v>
      </c>
      <c r="GO41">
        <f t="shared" si="33"/>
        <v>1</v>
      </c>
      <c r="GP41">
        <f t="shared" si="33"/>
        <v>10</v>
      </c>
      <c r="GQ41">
        <f t="shared" si="33"/>
        <v>1</v>
      </c>
      <c r="GR41">
        <f t="shared" si="33"/>
        <v>1</v>
      </c>
      <c r="GS41">
        <f t="shared" si="33"/>
        <v>48</v>
      </c>
      <c r="GT41">
        <f t="shared" si="33"/>
        <v>0</v>
      </c>
      <c r="GU41">
        <f t="shared" si="33"/>
        <v>48</v>
      </c>
      <c r="GV41">
        <f t="shared" si="33"/>
        <v>0</v>
      </c>
      <c r="GW41">
        <f t="shared" si="33"/>
        <v>0</v>
      </c>
      <c r="GX41">
        <f t="shared" si="33"/>
        <v>0</v>
      </c>
      <c r="GY41">
        <f t="shared" si="34"/>
        <v>65</v>
      </c>
      <c r="GZ41">
        <f t="shared" si="34"/>
        <v>4</v>
      </c>
      <c r="HA41">
        <f t="shared" si="34"/>
        <v>46</v>
      </c>
      <c r="HB41">
        <f t="shared" si="34"/>
        <v>0</v>
      </c>
      <c r="HD41">
        <f>SUM(DJ41:HB41)</f>
        <v>434</v>
      </c>
    </row>
    <row r="42" spans="1:212" ht="135">
      <c r="A42" s="12">
        <v>38</v>
      </c>
      <c r="B42" s="12" t="s">
        <v>351</v>
      </c>
      <c r="E42" s="2"/>
      <c r="F42" s="2"/>
      <c r="G42" s="2"/>
      <c r="H42" s="2"/>
      <c r="I42" s="2"/>
      <c r="AA42" t="s">
        <v>666</v>
      </c>
      <c r="AR42"/>
      <c r="AU42">
        <v>20</v>
      </c>
      <c r="AV42">
        <v>87</v>
      </c>
      <c r="AW42">
        <v>35</v>
      </c>
      <c r="AX42" s="2" t="s">
        <v>352</v>
      </c>
      <c r="AY42" s="2" t="s">
        <v>353</v>
      </c>
      <c r="AZ42" s="2">
        <v>2</v>
      </c>
      <c r="BA42" s="2" t="s">
        <v>354</v>
      </c>
      <c r="CJ42" t="s">
        <v>666</v>
      </c>
      <c r="CK42" s="2" t="s">
        <v>679</v>
      </c>
      <c r="CL42" t="s">
        <v>507</v>
      </c>
      <c r="CM42">
        <v>2</v>
      </c>
      <c r="CN42" s="2"/>
      <c r="CO42">
        <v>2</v>
      </c>
      <c r="CP42" s="2"/>
      <c r="CR42">
        <v>3</v>
      </c>
      <c r="CS42" s="2"/>
      <c r="CT42" s="2"/>
      <c r="CU42" s="2" t="s">
        <v>508</v>
      </c>
      <c r="CV42" s="2"/>
      <c r="CW42" s="2"/>
      <c r="CX42" s="2"/>
      <c r="CY42" s="2" t="s">
        <v>509</v>
      </c>
      <c r="CZ42">
        <v>12</v>
      </c>
      <c r="DB42" s="2" t="s">
        <v>510</v>
      </c>
      <c r="DJ42">
        <f t="shared" si="35"/>
        <v>3</v>
      </c>
      <c r="DK42">
        <f t="shared" si="35"/>
        <v>0</v>
      </c>
      <c r="DL42">
        <f t="shared" si="35"/>
        <v>0</v>
      </c>
      <c r="DM42">
        <f t="shared" si="35"/>
        <v>0</v>
      </c>
      <c r="DN42">
        <f t="shared" si="35"/>
        <v>0</v>
      </c>
      <c r="DO42">
        <f t="shared" si="38"/>
        <v>0</v>
      </c>
      <c r="DP42">
        <f t="shared" si="38"/>
        <v>0</v>
      </c>
      <c r="DQ42">
        <f t="shared" si="38"/>
        <v>0</v>
      </c>
      <c r="DR42">
        <f t="shared" si="38"/>
        <v>0</v>
      </c>
      <c r="DS42">
        <f t="shared" si="38"/>
        <v>0</v>
      </c>
      <c r="DT42">
        <f t="shared" si="38"/>
        <v>0</v>
      </c>
      <c r="DU42">
        <f t="shared" si="38"/>
        <v>0</v>
      </c>
      <c r="DV42">
        <f t="shared" si="38"/>
        <v>0</v>
      </c>
      <c r="DW42">
        <f t="shared" si="38"/>
        <v>0</v>
      </c>
      <c r="DX42">
        <f t="shared" si="38"/>
        <v>0</v>
      </c>
      <c r="DY42">
        <f t="shared" si="38"/>
        <v>0</v>
      </c>
      <c r="DZ42">
        <f t="shared" si="38"/>
        <v>0</v>
      </c>
      <c r="EA42">
        <f t="shared" si="38"/>
        <v>0</v>
      </c>
      <c r="EB42">
        <f t="shared" si="38"/>
        <v>0</v>
      </c>
      <c r="EC42">
        <f t="shared" si="36"/>
        <v>0</v>
      </c>
      <c r="ED42">
        <f t="shared" si="36"/>
        <v>0</v>
      </c>
      <c r="EE42">
        <f t="shared" si="30"/>
        <v>0</v>
      </c>
      <c r="EF42">
        <f t="shared" si="30"/>
        <v>1</v>
      </c>
      <c r="EG42">
        <f t="shared" si="30"/>
        <v>0</v>
      </c>
      <c r="EH42">
        <f t="shared" si="30"/>
        <v>0</v>
      </c>
      <c r="EI42">
        <f t="shared" si="30"/>
        <v>0</v>
      </c>
      <c r="EJ42">
        <f t="shared" si="30"/>
        <v>0</v>
      </c>
      <c r="EK42">
        <f t="shared" si="30"/>
        <v>0</v>
      </c>
      <c r="EL42">
        <f t="shared" si="30"/>
        <v>0</v>
      </c>
      <c r="EM42">
        <f t="shared" si="30"/>
        <v>0</v>
      </c>
      <c r="EN42">
        <f t="shared" si="30"/>
        <v>0</v>
      </c>
      <c r="EO42">
        <f t="shared" si="30"/>
        <v>0</v>
      </c>
      <c r="EP42">
        <f t="shared" si="30"/>
        <v>0</v>
      </c>
      <c r="EQ42">
        <f t="shared" si="30"/>
        <v>0</v>
      </c>
      <c r="ER42">
        <f t="shared" si="30"/>
        <v>0</v>
      </c>
      <c r="ES42">
        <f t="shared" si="3"/>
        <v>0</v>
      </c>
      <c r="ET42">
        <f t="shared" si="37"/>
        <v>0</v>
      </c>
      <c r="EU42">
        <f t="shared" si="37"/>
        <v>0</v>
      </c>
      <c r="EV42">
        <f t="shared" si="37"/>
        <v>2</v>
      </c>
      <c r="EW42">
        <f t="shared" si="37"/>
        <v>2</v>
      </c>
      <c r="EX42">
        <f t="shared" si="37"/>
        <v>2</v>
      </c>
      <c r="EY42">
        <f t="shared" si="37"/>
        <v>27</v>
      </c>
      <c r="EZ42">
        <f t="shared" si="37"/>
        <v>28</v>
      </c>
      <c r="FA42">
        <f t="shared" si="37"/>
        <v>1</v>
      </c>
      <c r="FB42">
        <f t="shared" si="37"/>
        <v>53</v>
      </c>
      <c r="FC42">
        <f t="shared" si="37"/>
        <v>0</v>
      </c>
      <c r="FD42">
        <f t="shared" si="37"/>
        <v>0</v>
      </c>
      <c r="FE42">
        <f t="shared" si="37"/>
        <v>0</v>
      </c>
      <c r="FF42">
        <f t="shared" si="37"/>
        <v>0</v>
      </c>
      <c r="FG42">
        <f t="shared" si="37"/>
        <v>0</v>
      </c>
      <c r="FH42">
        <f t="shared" si="37"/>
        <v>0</v>
      </c>
      <c r="FI42">
        <f t="shared" si="37"/>
        <v>0</v>
      </c>
      <c r="FJ42">
        <f t="shared" si="31"/>
        <v>0</v>
      </c>
      <c r="FK42">
        <f t="shared" si="31"/>
        <v>0</v>
      </c>
      <c r="FL42">
        <f t="shared" si="31"/>
        <v>0</v>
      </c>
      <c r="FM42">
        <f t="shared" si="31"/>
        <v>0</v>
      </c>
      <c r="FN42">
        <f t="shared" si="31"/>
        <v>0</v>
      </c>
      <c r="FO42">
        <f t="shared" si="31"/>
        <v>0</v>
      </c>
      <c r="FP42">
        <f t="shared" si="31"/>
        <v>0</v>
      </c>
      <c r="FQ42">
        <f t="shared" si="31"/>
        <v>0</v>
      </c>
      <c r="FR42">
        <f t="shared" si="31"/>
        <v>0</v>
      </c>
      <c r="FS42">
        <f t="shared" si="15"/>
        <v>0</v>
      </c>
      <c r="FT42">
        <f t="shared" si="16"/>
        <v>0</v>
      </c>
      <c r="FU42">
        <f t="shared" si="17"/>
        <v>0</v>
      </c>
      <c r="FV42">
        <f t="shared" si="18"/>
        <v>0</v>
      </c>
      <c r="FW42">
        <f t="shared" si="19"/>
        <v>0</v>
      </c>
      <c r="FX42">
        <f t="shared" si="20"/>
        <v>0</v>
      </c>
      <c r="FY42">
        <f t="shared" si="21"/>
        <v>0</v>
      </c>
      <c r="FZ42">
        <f t="shared" si="22"/>
        <v>0</v>
      </c>
      <c r="GA42">
        <f t="shared" si="23"/>
        <v>0</v>
      </c>
      <c r="GB42">
        <f t="shared" si="24"/>
        <v>0</v>
      </c>
      <c r="GC42">
        <f t="shared" si="25"/>
        <v>0</v>
      </c>
      <c r="GD42">
        <f t="shared" si="26"/>
        <v>0</v>
      </c>
      <c r="GE42">
        <f t="shared" si="27"/>
        <v>0</v>
      </c>
      <c r="GF42">
        <f t="shared" si="28"/>
        <v>0</v>
      </c>
      <c r="GG42">
        <f t="shared" si="29"/>
        <v>0</v>
      </c>
      <c r="GH42">
        <f t="shared" si="32"/>
        <v>0</v>
      </c>
      <c r="GI42">
        <f t="shared" si="33"/>
        <v>0</v>
      </c>
      <c r="GJ42">
        <f t="shared" si="33"/>
        <v>1</v>
      </c>
      <c r="GK42">
        <f t="shared" si="33"/>
        <v>305</v>
      </c>
      <c r="GL42">
        <f t="shared" si="33"/>
        <v>43</v>
      </c>
      <c r="GM42">
        <f t="shared" si="33"/>
        <v>1</v>
      </c>
      <c r="GN42">
        <f t="shared" si="33"/>
        <v>0</v>
      </c>
      <c r="GO42">
        <f t="shared" si="33"/>
        <v>1</v>
      </c>
      <c r="GP42">
        <f t="shared" si="33"/>
        <v>0</v>
      </c>
      <c r="GQ42">
        <f t="shared" si="33"/>
        <v>0</v>
      </c>
      <c r="GR42">
        <f t="shared" si="33"/>
        <v>1</v>
      </c>
      <c r="GS42">
        <f t="shared" si="33"/>
        <v>0</v>
      </c>
      <c r="GT42">
        <f t="shared" si="33"/>
        <v>0</v>
      </c>
      <c r="GU42">
        <f t="shared" si="33"/>
        <v>39</v>
      </c>
      <c r="GV42">
        <f t="shared" si="33"/>
        <v>0</v>
      </c>
      <c r="GW42">
        <f t="shared" si="33"/>
        <v>0</v>
      </c>
      <c r="GX42">
        <f t="shared" si="33"/>
        <v>0</v>
      </c>
      <c r="GY42">
        <f t="shared" si="34"/>
        <v>74</v>
      </c>
      <c r="GZ42">
        <f t="shared" si="34"/>
        <v>2</v>
      </c>
      <c r="HA42">
        <f t="shared" si="34"/>
        <v>0</v>
      </c>
      <c r="HB42">
        <f t="shared" si="34"/>
        <v>180</v>
      </c>
      <c r="HD42">
        <f>SUM(DJ42:HB42)</f>
        <v>766</v>
      </c>
    </row>
    <row r="43" spans="1:212" ht="94.5">
      <c r="A43" s="12">
        <v>39</v>
      </c>
      <c r="B43" s="12" t="s">
        <v>511</v>
      </c>
      <c r="E43" s="2"/>
      <c r="F43" s="2"/>
      <c r="G43" s="2"/>
      <c r="H43" s="2"/>
      <c r="I43" s="2"/>
      <c r="AA43" t="s">
        <v>660</v>
      </c>
      <c r="AR43"/>
      <c r="AU43">
        <v>10</v>
      </c>
      <c r="AV43">
        <v>118</v>
      </c>
      <c r="AW43">
        <v>30</v>
      </c>
      <c r="AX43" s="2" t="s">
        <v>512</v>
      </c>
      <c r="AY43" s="2" t="s">
        <v>513</v>
      </c>
      <c r="AZ43" s="2">
        <v>3</v>
      </c>
      <c r="BA43" s="2" t="s">
        <v>514</v>
      </c>
      <c r="BB43">
        <v>292</v>
      </c>
      <c r="BC43">
        <v>35</v>
      </c>
      <c r="BD43" s="2">
        <v>19</v>
      </c>
      <c r="BE43" s="2">
        <v>37</v>
      </c>
      <c r="BF43" s="2">
        <v>10</v>
      </c>
      <c r="BI43" s="2">
        <v>1</v>
      </c>
      <c r="BQ43">
        <v>128</v>
      </c>
      <c r="BS43">
        <v>11</v>
      </c>
      <c r="BT43">
        <v>106</v>
      </c>
      <c r="BU43">
        <v>101</v>
      </c>
      <c r="BV43">
        <v>36</v>
      </c>
      <c r="BW43">
        <v>164</v>
      </c>
      <c r="BX43">
        <v>18</v>
      </c>
      <c r="BY43">
        <v>22</v>
      </c>
      <c r="BZ43">
        <v>9</v>
      </c>
      <c r="CA43">
        <v>7</v>
      </c>
      <c r="CD43">
        <v>3</v>
      </c>
      <c r="CE43">
        <v>7</v>
      </c>
      <c r="CH43">
        <v>15</v>
      </c>
      <c r="CI43">
        <v>0</v>
      </c>
      <c r="CJ43" t="s">
        <v>660</v>
      </c>
      <c r="CK43" s="2" t="s">
        <v>195</v>
      </c>
      <c r="CL43" s="2" t="s">
        <v>515</v>
      </c>
      <c r="CM43">
        <v>2</v>
      </c>
      <c r="CN43" s="2" t="s">
        <v>516</v>
      </c>
      <c r="CO43">
        <v>2</v>
      </c>
      <c r="CP43" s="2" t="s">
        <v>517</v>
      </c>
      <c r="CQ43">
        <v>2</v>
      </c>
      <c r="CS43" s="2" t="s">
        <v>518</v>
      </c>
      <c r="CT43" s="2"/>
      <c r="CU43" s="2" t="s">
        <v>519</v>
      </c>
      <c r="CV43" s="2"/>
      <c r="CW43" s="2"/>
      <c r="CX43" s="2"/>
      <c r="CY43" s="2"/>
      <c r="CZ43">
        <v>12</v>
      </c>
      <c r="DB43" s="2" t="s">
        <v>520</v>
      </c>
      <c r="DJ43">
        <f t="shared" si="35"/>
        <v>3</v>
      </c>
      <c r="DK43">
        <f t="shared" si="35"/>
        <v>0</v>
      </c>
      <c r="DL43">
        <f t="shared" si="35"/>
        <v>0</v>
      </c>
      <c r="DM43">
        <f t="shared" si="35"/>
        <v>0</v>
      </c>
      <c r="DN43">
        <f t="shared" si="35"/>
        <v>0</v>
      </c>
      <c r="DO43">
        <f t="shared" si="38"/>
        <v>0</v>
      </c>
      <c r="DP43">
        <f t="shared" si="38"/>
        <v>0</v>
      </c>
      <c r="DQ43">
        <f t="shared" si="38"/>
        <v>0</v>
      </c>
      <c r="DR43">
        <f t="shared" si="38"/>
        <v>0</v>
      </c>
      <c r="DS43">
        <f t="shared" si="38"/>
        <v>0</v>
      </c>
      <c r="DT43">
        <f t="shared" si="38"/>
        <v>0</v>
      </c>
      <c r="DU43">
        <f t="shared" si="38"/>
        <v>0</v>
      </c>
      <c r="DV43">
        <f t="shared" si="38"/>
        <v>0</v>
      </c>
      <c r="DW43">
        <f t="shared" si="38"/>
        <v>0</v>
      </c>
      <c r="DX43">
        <f t="shared" si="38"/>
        <v>0</v>
      </c>
      <c r="DY43">
        <f t="shared" si="38"/>
        <v>0</v>
      </c>
      <c r="DZ43">
        <f t="shared" si="38"/>
        <v>0</v>
      </c>
      <c r="EA43">
        <f t="shared" si="38"/>
        <v>0</v>
      </c>
      <c r="EB43">
        <f t="shared" si="38"/>
        <v>0</v>
      </c>
      <c r="EC43">
        <f t="shared" si="36"/>
        <v>0</v>
      </c>
      <c r="ED43">
        <f t="shared" si="36"/>
        <v>0</v>
      </c>
      <c r="EE43">
        <f t="shared" si="30"/>
        <v>0</v>
      </c>
      <c r="EF43">
        <f t="shared" si="30"/>
        <v>1</v>
      </c>
      <c r="EG43">
        <f t="shared" si="30"/>
        <v>0</v>
      </c>
      <c r="EH43">
        <f t="shared" si="30"/>
        <v>0</v>
      </c>
      <c r="EI43">
        <f t="shared" si="30"/>
        <v>0</v>
      </c>
      <c r="EJ43">
        <f t="shared" si="30"/>
        <v>0</v>
      </c>
      <c r="EK43">
        <f t="shared" si="30"/>
        <v>0</v>
      </c>
      <c r="EL43">
        <f t="shared" si="30"/>
        <v>0</v>
      </c>
      <c r="EM43">
        <f t="shared" si="30"/>
        <v>0</v>
      </c>
      <c r="EN43">
        <f t="shared" si="30"/>
        <v>0</v>
      </c>
      <c r="EO43">
        <f t="shared" si="30"/>
        <v>0</v>
      </c>
      <c r="EP43">
        <f t="shared" si="30"/>
        <v>0</v>
      </c>
      <c r="EQ43">
        <f t="shared" si="30"/>
        <v>0</v>
      </c>
      <c r="ER43">
        <f t="shared" si="30"/>
        <v>0</v>
      </c>
      <c r="ES43">
        <f t="shared" si="3"/>
        <v>0</v>
      </c>
      <c r="ET43">
        <f t="shared" si="37"/>
        <v>0</v>
      </c>
      <c r="EU43">
        <f t="shared" si="37"/>
        <v>0</v>
      </c>
      <c r="EV43">
        <f t="shared" si="37"/>
        <v>2</v>
      </c>
      <c r="EW43">
        <f t="shared" si="37"/>
        <v>3</v>
      </c>
      <c r="EX43">
        <f t="shared" si="37"/>
        <v>2</v>
      </c>
      <c r="EY43">
        <f t="shared" si="37"/>
        <v>89</v>
      </c>
      <c r="EZ43">
        <f t="shared" si="37"/>
        <v>45</v>
      </c>
      <c r="FA43">
        <f t="shared" si="37"/>
        <v>1</v>
      </c>
      <c r="FB43">
        <f t="shared" si="37"/>
        <v>88</v>
      </c>
      <c r="FC43">
        <f t="shared" si="37"/>
        <v>3</v>
      </c>
      <c r="FD43">
        <f t="shared" si="37"/>
        <v>2</v>
      </c>
      <c r="FE43">
        <f t="shared" si="37"/>
        <v>2</v>
      </c>
      <c r="FF43">
        <f t="shared" si="37"/>
        <v>2</v>
      </c>
      <c r="FG43">
        <f t="shared" si="37"/>
        <v>2</v>
      </c>
      <c r="FH43">
        <f t="shared" si="37"/>
        <v>0</v>
      </c>
      <c r="FI43">
        <f t="shared" si="37"/>
        <v>0</v>
      </c>
      <c r="FJ43">
        <f t="shared" si="31"/>
        <v>1</v>
      </c>
      <c r="FK43">
        <f t="shared" si="31"/>
        <v>0</v>
      </c>
      <c r="FL43">
        <f t="shared" si="31"/>
        <v>0</v>
      </c>
      <c r="FM43">
        <f t="shared" si="31"/>
        <v>0</v>
      </c>
      <c r="FN43">
        <f t="shared" si="31"/>
        <v>0</v>
      </c>
      <c r="FO43">
        <f t="shared" si="31"/>
        <v>0</v>
      </c>
      <c r="FP43">
        <f t="shared" si="31"/>
        <v>0</v>
      </c>
      <c r="FQ43">
        <f t="shared" si="31"/>
        <v>0</v>
      </c>
      <c r="FR43">
        <f t="shared" si="31"/>
        <v>3</v>
      </c>
      <c r="FS43">
        <f t="shared" si="15"/>
        <v>2</v>
      </c>
      <c r="FT43">
        <f t="shared" si="16"/>
        <v>3</v>
      </c>
      <c r="FU43">
        <f t="shared" si="17"/>
        <v>3</v>
      </c>
      <c r="FV43">
        <f t="shared" si="18"/>
        <v>2</v>
      </c>
      <c r="FW43">
        <f t="shared" si="19"/>
        <v>3</v>
      </c>
      <c r="FX43">
        <f t="shared" si="20"/>
        <v>2</v>
      </c>
      <c r="FY43">
        <f t="shared" si="21"/>
        <v>2</v>
      </c>
      <c r="FZ43">
        <f t="shared" si="22"/>
        <v>1</v>
      </c>
      <c r="GA43">
        <f t="shared" si="23"/>
        <v>1</v>
      </c>
      <c r="GB43">
        <f t="shared" si="24"/>
        <v>0</v>
      </c>
      <c r="GC43">
        <f t="shared" si="25"/>
        <v>0</v>
      </c>
      <c r="GD43">
        <f t="shared" si="26"/>
        <v>1</v>
      </c>
      <c r="GE43">
        <f t="shared" si="27"/>
        <v>1</v>
      </c>
      <c r="GF43">
        <f t="shared" si="28"/>
        <v>0</v>
      </c>
      <c r="GG43">
        <f t="shared" si="29"/>
        <v>0</v>
      </c>
      <c r="GH43">
        <f t="shared" si="32"/>
        <v>2</v>
      </c>
      <c r="GI43">
        <f t="shared" si="33"/>
        <v>1</v>
      </c>
      <c r="GJ43">
        <f t="shared" si="33"/>
        <v>1</v>
      </c>
      <c r="GK43">
        <f t="shared" si="33"/>
        <v>189</v>
      </c>
      <c r="GL43">
        <f t="shared" si="33"/>
        <v>79</v>
      </c>
      <c r="GM43">
        <f t="shared" si="33"/>
        <v>1</v>
      </c>
      <c r="GN43">
        <f t="shared" si="33"/>
        <v>102</v>
      </c>
      <c r="GO43">
        <f t="shared" si="33"/>
        <v>1</v>
      </c>
      <c r="GP43">
        <f t="shared" si="33"/>
        <v>26</v>
      </c>
      <c r="GQ43">
        <f t="shared" si="33"/>
        <v>1</v>
      </c>
      <c r="GR43">
        <f t="shared" si="33"/>
        <v>0</v>
      </c>
      <c r="GS43">
        <f t="shared" si="33"/>
        <v>19</v>
      </c>
      <c r="GT43">
        <f t="shared" si="33"/>
        <v>0</v>
      </c>
      <c r="GU43">
        <f t="shared" si="33"/>
        <v>54</v>
      </c>
      <c r="GV43">
        <f t="shared" si="33"/>
        <v>0</v>
      </c>
      <c r="GW43">
        <f t="shared" si="33"/>
        <v>0</v>
      </c>
      <c r="GX43">
        <f t="shared" si="33"/>
        <v>0</v>
      </c>
      <c r="GY43">
        <f t="shared" si="34"/>
        <v>0</v>
      </c>
      <c r="GZ43">
        <f t="shared" si="34"/>
        <v>2</v>
      </c>
      <c r="HA43">
        <f t="shared" si="34"/>
        <v>0</v>
      </c>
      <c r="HB43">
        <f t="shared" si="34"/>
        <v>36</v>
      </c>
      <c r="HD43">
        <f>SUM(DJ43:HB43)</f>
        <v>784</v>
      </c>
    </row>
    <row r="44" spans="1:212" ht="81">
      <c r="A44">
        <v>40</v>
      </c>
      <c r="B44" t="s">
        <v>521</v>
      </c>
      <c r="C44">
        <v>14</v>
      </c>
      <c r="D44">
        <v>14</v>
      </c>
      <c r="E44" s="2" t="s">
        <v>522</v>
      </c>
      <c r="F44" s="2"/>
      <c r="G44" s="2">
        <v>5</v>
      </c>
      <c r="H44" s="2"/>
      <c r="I44" s="2"/>
      <c r="J44" t="s">
        <v>401</v>
      </c>
      <c r="K44">
        <v>7</v>
      </c>
      <c r="L44" t="s">
        <v>403</v>
      </c>
      <c r="M44">
        <v>2</v>
      </c>
      <c r="N44" t="s">
        <v>410</v>
      </c>
      <c r="O44">
        <v>1</v>
      </c>
      <c r="P44" t="s">
        <v>523</v>
      </c>
      <c r="Q44">
        <v>1</v>
      </c>
      <c r="R44" t="s">
        <v>493</v>
      </c>
      <c r="S44">
        <v>1</v>
      </c>
      <c r="T44" t="s">
        <v>407</v>
      </c>
      <c r="U44">
        <v>1</v>
      </c>
      <c r="V44" t="s">
        <v>411</v>
      </c>
      <c r="W44">
        <v>1</v>
      </c>
      <c r="Z44" t="s">
        <v>524</v>
      </c>
      <c r="AA44">
        <v>292</v>
      </c>
      <c r="AB44">
        <v>172</v>
      </c>
      <c r="AC44">
        <v>1.75</v>
      </c>
      <c r="AD44">
        <v>1</v>
      </c>
      <c r="AE44">
        <v>10000</v>
      </c>
      <c r="AF44">
        <v>5369</v>
      </c>
      <c r="AG44">
        <v>35</v>
      </c>
      <c r="AH44">
        <v>31</v>
      </c>
      <c r="AI44">
        <v>1</v>
      </c>
      <c r="AJ44">
        <v>1.5</v>
      </c>
      <c r="AK44" t="s">
        <v>525</v>
      </c>
      <c r="AL44" t="s">
        <v>728</v>
      </c>
      <c r="AM44">
        <v>27000</v>
      </c>
      <c r="AN44">
        <v>27000</v>
      </c>
      <c r="AO44">
        <v>27000</v>
      </c>
      <c r="AP44">
        <v>27000</v>
      </c>
      <c r="AQ44" t="s">
        <v>455</v>
      </c>
      <c r="AR44" s="1">
        <v>3</v>
      </c>
      <c r="AS44" t="s">
        <v>456</v>
      </c>
      <c r="AT44" s="2" t="s">
        <v>115</v>
      </c>
      <c r="AU44">
        <v>7</v>
      </c>
      <c r="AV44">
        <v>159</v>
      </c>
      <c r="AW44">
        <v>42</v>
      </c>
      <c r="AX44" s="2" t="s">
        <v>526</v>
      </c>
      <c r="AY44" s="2" t="s">
        <v>527</v>
      </c>
      <c r="AZ44" s="2">
        <v>3</v>
      </c>
      <c r="BA44" s="2"/>
      <c r="CJ44">
        <v>3</v>
      </c>
      <c r="CK44" s="2" t="s">
        <v>528</v>
      </c>
      <c r="CL44" t="s">
        <v>529</v>
      </c>
      <c r="CM44">
        <v>2</v>
      </c>
      <c r="CN44" s="2" t="s">
        <v>530</v>
      </c>
      <c r="CP44" s="2" t="s">
        <v>531</v>
      </c>
      <c r="CQ44">
        <v>2</v>
      </c>
      <c r="CR44">
        <v>3</v>
      </c>
      <c r="CS44" s="2" t="s">
        <v>532</v>
      </c>
      <c r="CT44" s="2" t="s">
        <v>115</v>
      </c>
      <c r="CU44" s="2" t="s">
        <v>533</v>
      </c>
      <c r="CV44" s="2" t="s">
        <v>534</v>
      </c>
      <c r="CW44" s="2" t="s">
        <v>535</v>
      </c>
      <c r="CX44" s="2" t="s">
        <v>536</v>
      </c>
      <c r="CY44" s="2" t="s">
        <v>115</v>
      </c>
      <c r="CZ44">
        <v>12</v>
      </c>
      <c r="DJ44">
        <f t="shared" si="35"/>
        <v>3</v>
      </c>
      <c r="DK44">
        <f t="shared" si="35"/>
        <v>2</v>
      </c>
      <c r="DL44">
        <f t="shared" si="35"/>
        <v>2</v>
      </c>
      <c r="DM44">
        <f t="shared" si="35"/>
        <v>91</v>
      </c>
      <c r="DN44">
        <f t="shared" si="35"/>
        <v>0</v>
      </c>
      <c r="DO44">
        <f t="shared" si="38"/>
        <v>2</v>
      </c>
      <c r="DP44">
        <f t="shared" si="38"/>
        <v>1</v>
      </c>
      <c r="DQ44">
        <f t="shared" si="38"/>
        <v>2</v>
      </c>
      <c r="DR44">
        <f t="shared" si="38"/>
        <v>1</v>
      </c>
      <c r="DS44">
        <f t="shared" si="38"/>
        <v>5</v>
      </c>
      <c r="DT44">
        <f t="shared" si="38"/>
        <v>1</v>
      </c>
      <c r="DU44">
        <f t="shared" si="38"/>
        <v>4</v>
      </c>
      <c r="DV44">
        <f t="shared" si="38"/>
        <v>1</v>
      </c>
      <c r="DW44">
        <f t="shared" si="38"/>
        <v>3</v>
      </c>
      <c r="DX44">
        <f t="shared" si="38"/>
        <v>1</v>
      </c>
      <c r="DY44">
        <f t="shared" si="38"/>
        <v>4</v>
      </c>
      <c r="DZ44">
        <f t="shared" si="38"/>
        <v>1</v>
      </c>
      <c r="EA44">
        <f t="shared" si="38"/>
        <v>4</v>
      </c>
      <c r="EB44">
        <f t="shared" si="38"/>
        <v>1</v>
      </c>
      <c r="EC44">
        <f t="shared" si="36"/>
        <v>0</v>
      </c>
      <c r="ED44">
        <f t="shared" si="36"/>
        <v>0</v>
      </c>
      <c r="EE44">
        <f t="shared" si="30"/>
        <v>12</v>
      </c>
      <c r="EF44">
        <f t="shared" si="30"/>
        <v>3</v>
      </c>
      <c r="EG44">
        <f t="shared" si="30"/>
        <v>3</v>
      </c>
      <c r="EH44">
        <f t="shared" si="30"/>
        <v>4</v>
      </c>
      <c r="EI44">
        <f t="shared" si="30"/>
        <v>1</v>
      </c>
      <c r="EJ44">
        <f t="shared" si="30"/>
        <v>5</v>
      </c>
      <c r="EK44">
        <f t="shared" si="30"/>
        <v>4</v>
      </c>
      <c r="EL44">
        <f t="shared" si="30"/>
        <v>2</v>
      </c>
      <c r="EM44">
        <f t="shared" si="30"/>
        <v>2</v>
      </c>
      <c r="EN44">
        <f t="shared" si="30"/>
        <v>1</v>
      </c>
      <c r="EO44">
        <f t="shared" si="30"/>
        <v>3</v>
      </c>
      <c r="EP44">
        <f t="shared" si="30"/>
        <v>7</v>
      </c>
      <c r="EQ44">
        <f t="shared" si="30"/>
        <v>4</v>
      </c>
      <c r="ER44">
        <f t="shared" si="30"/>
        <v>5</v>
      </c>
      <c r="ES44">
        <f t="shared" si="3"/>
        <v>4</v>
      </c>
      <c r="ET44">
        <f t="shared" si="37"/>
        <v>4</v>
      </c>
      <c r="EU44">
        <f t="shared" si="37"/>
        <v>4</v>
      </c>
      <c r="EV44">
        <f t="shared" si="37"/>
        <v>1</v>
      </c>
      <c r="EW44">
        <f t="shared" si="37"/>
        <v>3</v>
      </c>
      <c r="EX44">
        <f t="shared" si="37"/>
        <v>2</v>
      </c>
      <c r="EY44">
        <f t="shared" si="37"/>
        <v>32</v>
      </c>
      <c r="EZ44">
        <f t="shared" si="37"/>
        <v>40</v>
      </c>
      <c r="FA44">
        <f t="shared" si="37"/>
        <v>1</v>
      </c>
      <c r="FB44">
        <f t="shared" si="37"/>
        <v>0</v>
      </c>
      <c r="FC44">
        <f t="shared" si="37"/>
        <v>0</v>
      </c>
      <c r="FD44">
        <f t="shared" si="37"/>
        <v>0</v>
      </c>
      <c r="FE44">
        <f t="shared" si="37"/>
        <v>0</v>
      </c>
      <c r="FF44">
        <f t="shared" si="37"/>
        <v>0</v>
      </c>
      <c r="FG44">
        <f t="shared" si="37"/>
        <v>0</v>
      </c>
      <c r="FH44">
        <f t="shared" si="37"/>
        <v>0</v>
      </c>
      <c r="FI44">
        <f t="shared" si="37"/>
        <v>0</v>
      </c>
      <c r="FJ44">
        <f t="shared" si="31"/>
        <v>0</v>
      </c>
      <c r="FK44">
        <f t="shared" si="31"/>
        <v>0</v>
      </c>
      <c r="FL44">
        <f t="shared" si="31"/>
        <v>0</v>
      </c>
      <c r="FM44">
        <f t="shared" si="31"/>
        <v>0</v>
      </c>
      <c r="FN44">
        <f t="shared" si="31"/>
        <v>0</v>
      </c>
      <c r="FO44">
        <f t="shared" si="31"/>
        <v>0</v>
      </c>
      <c r="FP44">
        <f t="shared" si="31"/>
        <v>0</v>
      </c>
      <c r="FQ44">
        <f t="shared" si="31"/>
        <v>0</v>
      </c>
      <c r="FR44">
        <f t="shared" si="31"/>
        <v>0</v>
      </c>
      <c r="FS44">
        <f t="shared" si="15"/>
        <v>0</v>
      </c>
      <c r="FT44">
        <f t="shared" si="16"/>
        <v>0</v>
      </c>
      <c r="FU44">
        <f t="shared" si="17"/>
        <v>0</v>
      </c>
      <c r="FV44">
        <f t="shared" si="18"/>
        <v>0</v>
      </c>
      <c r="FW44">
        <f t="shared" si="19"/>
        <v>0</v>
      </c>
      <c r="FX44">
        <f t="shared" si="20"/>
        <v>0</v>
      </c>
      <c r="FY44">
        <f t="shared" si="21"/>
        <v>0</v>
      </c>
      <c r="FZ44">
        <f t="shared" si="22"/>
        <v>0</v>
      </c>
      <c r="GA44">
        <f t="shared" si="23"/>
        <v>0</v>
      </c>
      <c r="GB44">
        <f t="shared" si="24"/>
        <v>0</v>
      </c>
      <c r="GC44">
        <f t="shared" si="25"/>
        <v>0</v>
      </c>
      <c r="GD44">
        <f t="shared" si="26"/>
        <v>0</v>
      </c>
      <c r="GE44">
        <f t="shared" si="27"/>
        <v>0</v>
      </c>
      <c r="GF44">
        <f t="shared" si="28"/>
        <v>0</v>
      </c>
      <c r="GG44">
        <f t="shared" si="29"/>
        <v>0</v>
      </c>
      <c r="GH44">
        <f t="shared" si="32"/>
        <v>0</v>
      </c>
      <c r="GI44">
        <f t="shared" si="33"/>
        <v>0</v>
      </c>
      <c r="GJ44">
        <f t="shared" si="33"/>
        <v>1</v>
      </c>
      <c r="GK44">
        <f t="shared" si="33"/>
        <v>99</v>
      </c>
      <c r="GL44">
        <f t="shared" si="33"/>
        <v>24</v>
      </c>
      <c r="GM44">
        <f t="shared" si="33"/>
        <v>1</v>
      </c>
      <c r="GN44">
        <f t="shared" si="33"/>
        <v>62</v>
      </c>
      <c r="GO44">
        <f t="shared" si="33"/>
        <v>0</v>
      </c>
      <c r="GP44">
        <f t="shared" si="33"/>
        <v>37</v>
      </c>
      <c r="GQ44">
        <f t="shared" si="33"/>
        <v>1</v>
      </c>
      <c r="GR44">
        <f t="shared" si="33"/>
        <v>1</v>
      </c>
      <c r="GS44">
        <f t="shared" si="33"/>
        <v>52</v>
      </c>
      <c r="GT44">
        <f t="shared" si="33"/>
        <v>4</v>
      </c>
      <c r="GU44">
        <f t="shared" si="33"/>
        <v>19</v>
      </c>
      <c r="GV44">
        <f t="shared" si="33"/>
        <v>20</v>
      </c>
      <c r="GW44">
        <f t="shared" si="33"/>
        <v>25</v>
      </c>
      <c r="GX44">
        <f t="shared" si="33"/>
        <v>6</v>
      </c>
      <c r="GY44">
        <f t="shared" si="34"/>
        <v>4</v>
      </c>
      <c r="GZ44">
        <f t="shared" si="34"/>
        <v>2</v>
      </c>
      <c r="HA44">
        <f t="shared" si="34"/>
        <v>0</v>
      </c>
      <c r="HB44">
        <f t="shared" si="34"/>
        <v>0</v>
      </c>
      <c r="HD44">
        <f>SUM(DJ44:HB44)</f>
        <v>634</v>
      </c>
    </row>
    <row r="45" spans="1:212" ht="81">
      <c r="A45" s="10">
        <v>41</v>
      </c>
      <c r="B45" s="10" t="s">
        <v>537</v>
      </c>
      <c r="C45">
        <v>8</v>
      </c>
      <c r="D45">
        <v>8</v>
      </c>
      <c r="E45" s="2" t="s">
        <v>538</v>
      </c>
      <c r="F45" s="2" t="s">
        <v>539</v>
      </c>
      <c r="G45" s="2">
        <v>5</v>
      </c>
      <c r="H45" s="2">
        <v>5</v>
      </c>
      <c r="I45" s="2">
        <v>3</v>
      </c>
      <c r="J45" t="s">
        <v>401</v>
      </c>
      <c r="K45">
        <v>4</v>
      </c>
      <c r="L45" t="s">
        <v>19</v>
      </c>
      <c r="M45">
        <v>2</v>
      </c>
      <c r="N45" t="s">
        <v>403</v>
      </c>
      <c r="O45">
        <v>1</v>
      </c>
      <c r="P45" t="s">
        <v>404</v>
      </c>
      <c r="Q45">
        <v>1</v>
      </c>
      <c r="AA45">
        <v>120</v>
      </c>
      <c r="AB45">
        <v>72</v>
      </c>
      <c r="AC45">
        <v>1</v>
      </c>
      <c r="AD45">
        <v>1</v>
      </c>
      <c r="AE45">
        <v>4752</v>
      </c>
      <c r="AF45">
        <v>2877</v>
      </c>
      <c r="AG45">
        <v>40</v>
      </c>
      <c r="AH45">
        <v>40</v>
      </c>
      <c r="AI45">
        <v>1</v>
      </c>
      <c r="AJ45">
        <f>105/60</f>
        <v>1.75</v>
      </c>
      <c r="AK45" t="s">
        <v>540</v>
      </c>
      <c r="AL45" t="s">
        <v>728</v>
      </c>
      <c r="AM45">
        <v>24000</v>
      </c>
      <c r="AN45">
        <v>24000</v>
      </c>
      <c r="AO45">
        <v>24000</v>
      </c>
      <c r="AP45">
        <v>24000</v>
      </c>
      <c r="AQ45" t="s">
        <v>455</v>
      </c>
      <c r="AR45" s="1">
        <v>3</v>
      </c>
      <c r="AS45" t="s">
        <v>456</v>
      </c>
      <c r="AT45" s="2" t="s">
        <v>541</v>
      </c>
      <c r="AU45">
        <v>20</v>
      </c>
      <c r="AV45">
        <v>90</v>
      </c>
      <c r="AW45">
        <v>40</v>
      </c>
      <c r="AX45" s="2" t="s">
        <v>542</v>
      </c>
      <c r="AY45" s="2" t="s">
        <v>543</v>
      </c>
      <c r="AZ45" s="2">
        <v>3</v>
      </c>
      <c r="BA45" s="2" t="s">
        <v>544</v>
      </c>
      <c r="BR45" t="s">
        <v>545</v>
      </c>
      <c r="CI45" t="s">
        <v>546</v>
      </c>
      <c r="CJ45">
        <v>2</v>
      </c>
      <c r="CK45" s="2" t="s">
        <v>547</v>
      </c>
      <c r="CL45" t="s">
        <v>548</v>
      </c>
      <c r="CM45">
        <v>1</v>
      </c>
      <c r="CN45" s="2" t="s">
        <v>549</v>
      </c>
      <c r="CO45">
        <v>2</v>
      </c>
      <c r="CP45" s="2" t="s">
        <v>550</v>
      </c>
      <c r="CQ45">
        <v>2</v>
      </c>
      <c r="CR45" s="2">
        <v>3</v>
      </c>
      <c r="CS45" s="2"/>
      <c r="CT45" s="2" t="s">
        <v>551</v>
      </c>
      <c r="CU45" s="2" t="s">
        <v>201</v>
      </c>
      <c r="CV45" s="2" t="s">
        <v>552</v>
      </c>
      <c r="CW45" s="2" t="s">
        <v>553</v>
      </c>
      <c r="CX45" s="2" t="s">
        <v>554</v>
      </c>
      <c r="CY45" s="2" t="s">
        <v>555</v>
      </c>
      <c r="CZ45">
        <v>23</v>
      </c>
      <c r="DB45" s="2" t="s">
        <v>556</v>
      </c>
      <c r="DJ45">
        <f t="shared" si="35"/>
        <v>4</v>
      </c>
      <c r="DK45">
        <f t="shared" si="35"/>
        <v>1</v>
      </c>
      <c r="DL45">
        <f t="shared" si="35"/>
        <v>1</v>
      </c>
      <c r="DM45">
        <f t="shared" si="35"/>
        <v>34</v>
      </c>
      <c r="DN45">
        <f t="shared" si="35"/>
        <v>6</v>
      </c>
      <c r="DO45">
        <f t="shared" si="38"/>
        <v>2</v>
      </c>
      <c r="DP45">
        <f t="shared" si="38"/>
        <v>1</v>
      </c>
      <c r="DQ45">
        <f t="shared" si="38"/>
        <v>3</v>
      </c>
      <c r="DR45">
        <f t="shared" si="38"/>
        <v>1</v>
      </c>
      <c r="DS45">
        <f t="shared" si="38"/>
        <v>2</v>
      </c>
      <c r="DT45">
        <f t="shared" si="38"/>
        <v>1</v>
      </c>
      <c r="DU45">
        <f t="shared" si="38"/>
        <v>4</v>
      </c>
      <c r="DV45">
        <f t="shared" si="38"/>
        <v>1</v>
      </c>
      <c r="DW45">
        <f t="shared" si="38"/>
        <v>0</v>
      </c>
      <c r="DX45">
        <f t="shared" si="38"/>
        <v>0</v>
      </c>
      <c r="DY45">
        <f t="shared" si="38"/>
        <v>0</v>
      </c>
      <c r="DZ45">
        <f t="shared" si="38"/>
        <v>0</v>
      </c>
      <c r="EA45">
        <f t="shared" si="38"/>
        <v>0</v>
      </c>
      <c r="EB45">
        <f t="shared" si="38"/>
        <v>0</v>
      </c>
      <c r="EC45">
        <f t="shared" si="36"/>
        <v>0</v>
      </c>
      <c r="ED45">
        <f t="shared" si="36"/>
        <v>0</v>
      </c>
      <c r="EE45">
        <f t="shared" si="30"/>
        <v>0</v>
      </c>
      <c r="EF45">
        <f t="shared" si="30"/>
        <v>3</v>
      </c>
      <c r="EG45">
        <f t="shared" si="30"/>
        <v>2</v>
      </c>
      <c r="EH45">
        <f t="shared" si="30"/>
        <v>1</v>
      </c>
      <c r="EI45">
        <f t="shared" si="30"/>
        <v>1</v>
      </c>
      <c r="EJ45">
        <f t="shared" si="30"/>
        <v>4</v>
      </c>
      <c r="EK45">
        <f t="shared" si="30"/>
        <v>4</v>
      </c>
      <c r="EL45">
        <f t="shared" si="30"/>
        <v>2</v>
      </c>
      <c r="EM45">
        <f t="shared" si="30"/>
        <v>2</v>
      </c>
      <c r="EN45">
        <f t="shared" si="30"/>
        <v>1</v>
      </c>
      <c r="EO45">
        <f t="shared" si="30"/>
        <v>4</v>
      </c>
      <c r="EP45">
        <f t="shared" si="30"/>
        <v>8</v>
      </c>
      <c r="EQ45">
        <f t="shared" si="30"/>
        <v>4</v>
      </c>
      <c r="ER45">
        <f t="shared" si="30"/>
        <v>5</v>
      </c>
      <c r="ES45">
        <f t="shared" si="3"/>
        <v>4</v>
      </c>
      <c r="ET45">
        <f t="shared" si="37"/>
        <v>4</v>
      </c>
      <c r="EU45">
        <f t="shared" si="37"/>
        <v>24</v>
      </c>
      <c r="EV45">
        <f t="shared" si="37"/>
        <v>2</v>
      </c>
      <c r="EW45">
        <f t="shared" si="37"/>
        <v>2</v>
      </c>
      <c r="EX45">
        <f t="shared" si="37"/>
        <v>2</v>
      </c>
      <c r="EY45">
        <f t="shared" si="37"/>
        <v>13</v>
      </c>
      <c r="EZ45">
        <f t="shared" si="37"/>
        <v>47</v>
      </c>
      <c r="FA45">
        <f t="shared" si="37"/>
        <v>1</v>
      </c>
      <c r="FB45">
        <f t="shared" si="37"/>
        <v>58</v>
      </c>
      <c r="FC45">
        <f t="shared" si="37"/>
        <v>0</v>
      </c>
      <c r="FD45">
        <f t="shared" si="37"/>
        <v>0</v>
      </c>
      <c r="FE45">
        <f t="shared" si="37"/>
        <v>0</v>
      </c>
      <c r="FF45">
        <f t="shared" si="37"/>
        <v>0</v>
      </c>
      <c r="FG45">
        <f t="shared" si="37"/>
        <v>0</v>
      </c>
      <c r="FH45">
        <f t="shared" si="37"/>
        <v>0</v>
      </c>
      <c r="FI45">
        <f t="shared" si="37"/>
        <v>0</v>
      </c>
      <c r="FJ45">
        <f t="shared" si="31"/>
        <v>0</v>
      </c>
      <c r="FK45">
        <f t="shared" si="31"/>
        <v>0</v>
      </c>
      <c r="FL45">
        <f t="shared" si="31"/>
        <v>0</v>
      </c>
      <c r="FM45">
        <f t="shared" si="31"/>
        <v>0</v>
      </c>
      <c r="FN45">
        <f t="shared" si="31"/>
        <v>0</v>
      </c>
      <c r="FO45">
        <f t="shared" si="31"/>
        <v>0</v>
      </c>
      <c r="FP45">
        <f t="shared" si="31"/>
        <v>0</v>
      </c>
      <c r="FQ45">
        <f t="shared" si="31"/>
        <v>0</v>
      </c>
      <c r="FR45">
        <f t="shared" si="31"/>
        <v>0</v>
      </c>
      <c r="FS45">
        <f t="shared" si="15"/>
        <v>0</v>
      </c>
      <c r="FT45">
        <f t="shared" si="16"/>
        <v>0</v>
      </c>
      <c r="FU45">
        <f t="shared" si="17"/>
        <v>0</v>
      </c>
      <c r="FV45">
        <f t="shared" si="18"/>
        <v>0</v>
      </c>
      <c r="FW45">
        <f t="shared" si="19"/>
        <v>0</v>
      </c>
      <c r="FX45">
        <f t="shared" si="20"/>
        <v>0</v>
      </c>
      <c r="FY45">
        <f t="shared" si="21"/>
        <v>0</v>
      </c>
      <c r="FZ45">
        <f t="shared" si="22"/>
        <v>0</v>
      </c>
      <c r="GA45">
        <f t="shared" si="23"/>
        <v>0</v>
      </c>
      <c r="GB45">
        <f t="shared" si="24"/>
        <v>0</v>
      </c>
      <c r="GC45">
        <f t="shared" si="25"/>
        <v>0</v>
      </c>
      <c r="GD45">
        <f t="shared" si="26"/>
        <v>0</v>
      </c>
      <c r="GE45">
        <f t="shared" si="27"/>
        <v>0</v>
      </c>
      <c r="GF45">
        <f t="shared" si="28"/>
        <v>0</v>
      </c>
      <c r="GG45">
        <f t="shared" si="29"/>
        <v>0</v>
      </c>
      <c r="GH45">
        <f t="shared" si="32"/>
        <v>0</v>
      </c>
      <c r="GI45">
        <f t="shared" si="33"/>
        <v>48</v>
      </c>
      <c r="GJ45">
        <f t="shared" si="33"/>
        <v>1</v>
      </c>
      <c r="GK45">
        <f t="shared" si="33"/>
        <v>122</v>
      </c>
      <c r="GL45">
        <f t="shared" si="33"/>
        <v>86</v>
      </c>
      <c r="GM45">
        <f t="shared" si="33"/>
        <v>1</v>
      </c>
      <c r="GN45">
        <f t="shared" si="33"/>
        <v>81</v>
      </c>
      <c r="GO45">
        <f t="shared" si="33"/>
        <v>1</v>
      </c>
      <c r="GP45">
        <f t="shared" si="33"/>
        <v>57</v>
      </c>
      <c r="GQ45">
        <f t="shared" si="33"/>
        <v>1</v>
      </c>
      <c r="GR45">
        <f t="shared" si="33"/>
        <v>1</v>
      </c>
      <c r="GS45">
        <f t="shared" si="33"/>
        <v>0</v>
      </c>
      <c r="GT45">
        <f t="shared" si="33"/>
        <v>37</v>
      </c>
      <c r="GU45">
        <f t="shared" si="33"/>
        <v>87</v>
      </c>
      <c r="GV45">
        <f t="shared" si="33"/>
        <v>23</v>
      </c>
      <c r="GW45">
        <f t="shared" si="33"/>
        <v>44</v>
      </c>
      <c r="GX45">
        <f t="shared" si="33"/>
        <v>8</v>
      </c>
      <c r="GY45">
        <f t="shared" si="34"/>
        <v>44</v>
      </c>
      <c r="GZ45">
        <f t="shared" si="34"/>
        <v>2</v>
      </c>
      <c r="HA45">
        <f t="shared" si="34"/>
        <v>0</v>
      </c>
      <c r="HB45">
        <f t="shared" si="34"/>
        <v>98</v>
      </c>
      <c r="HD45">
        <f>SUM(DJ45:HB45)</f>
        <v>1001</v>
      </c>
    </row>
    <row r="46" spans="1:212" ht="67.5">
      <c r="A46" s="10">
        <v>42</v>
      </c>
      <c r="B46" s="10" t="s">
        <v>557</v>
      </c>
      <c r="C46">
        <v>4</v>
      </c>
      <c r="D46">
        <v>4</v>
      </c>
      <c r="E46" s="2" t="s">
        <v>558</v>
      </c>
      <c r="F46" s="2" t="s">
        <v>455</v>
      </c>
      <c r="G46" s="2">
        <v>5</v>
      </c>
      <c r="H46" s="2">
        <v>5</v>
      </c>
      <c r="I46" s="2">
        <v>3</v>
      </c>
      <c r="J46" t="s">
        <v>407</v>
      </c>
      <c r="K46">
        <v>1</v>
      </c>
      <c r="L46" t="s">
        <v>559</v>
      </c>
      <c r="M46">
        <v>1</v>
      </c>
      <c r="N46" t="s">
        <v>403</v>
      </c>
      <c r="O46">
        <v>1</v>
      </c>
      <c r="Z46" t="s">
        <v>560</v>
      </c>
      <c r="AA46">
        <v>96</v>
      </c>
      <c r="AB46">
        <v>96</v>
      </c>
      <c r="AC46">
        <v>2</v>
      </c>
      <c r="AD46">
        <v>2</v>
      </c>
      <c r="AE46">
        <v>3647</v>
      </c>
      <c r="AG46">
        <v>35</v>
      </c>
      <c r="AI46">
        <v>1</v>
      </c>
      <c r="AJ46">
        <v>1</v>
      </c>
      <c r="AK46" t="s">
        <v>661</v>
      </c>
      <c r="AL46" t="s">
        <v>728</v>
      </c>
      <c r="AR46"/>
      <c r="AS46" t="s">
        <v>456</v>
      </c>
      <c r="AT46" s="2" t="s">
        <v>61</v>
      </c>
      <c r="AX46" s="2" t="s">
        <v>561</v>
      </c>
      <c r="AY46" s="2" t="s">
        <v>562</v>
      </c>
      <c r="AZ46" s="2">
        <v>3</v>
      </c>
      <c r="BA46" s="2" t="s">
        <v>563</v>
      </c>
      <c r="CJ46">
        <v>1</v>
      </c>
      <c r="CK46" s="2" t="s">
        <v>564</v>
      </c>
      <c r="CM46">
        <v>1</v>
      </c>
      <c r="CN46" s="2"/>
      <c r="CO46">
        <v>3</v>
      </c>
      <c r="CP46" s="2"/>
      <c r="CQ46">
        <v>2</v>
      </c>
      <c r="CR46" s="2">
        <v>3</v>
      </c>
      <c r="CS46" s="2"/>
      <c r="CT46" s="2" t="s">
        <v>73</v>
      </c>
      <c r="CU46" s="2" t="s">
        <v>565</v>
      </c>
      <c r="CV46" s="2" t="s">
        <v>566</v>
      </c>
      <c r="CW46" s="2" t="s">
        <v>73</v>
      </c>
      <c r="CX46" s="2" t="s">
        <v>567</v>
      </c>
      <c r="CY46" s="2" t="s">
        <v>73</v>
      </c>
      <c r="CZ46">
        <v>12</v>
      </c>
      <c r="DJ46">
        <f t="shared" si="35"/>
        <v>3</v>
      </c>
      <c r="DK46">
        <f t="shared" si="35"/>
        <v>1</v>
      </c>
      <c r="DL46">
        <f t="shared" si="35"/>
        <v>1</v>
      </c>
      <c r="DM46">
        <f t="shared" si="35"/>
        <v>38</v>
      </c>
      <c r="DN46">
        <f t="shared" si="35"/>
        <v>4</v>
      </c>
      <c r="DO46">
        <f t="shared" si="38"/>
        <v>4</v>
      </c>
      <c r="DP46">
        <f t="shared" si="38"/>
        <v>1</v>
      </c>
      <c r="DQ46">
        <f t="shared" si="38"/>
        <v>6</v>
      </c>
      <c r="DR46">
        <f t="shared" si="38"/>
        <v>1</v>
      </c>
      <c r="DS46">
        <f t="shared" si="38"/>
        <v>2</v>
      </c>
      <c r="DT46">
        <f t="shared" si="38"/>
        <v>1</v>
      </c>
      <c r="DU46">
        <f t="shared" si="38"/>
        <v>0</v>
      </c>
      <c r="DV46">
        <f t="shared" si="38"/>
        <v>0</v>
      </c>
      <c r="DW46">
        <f t="shared" si="38"/>
        <v>0</v>
      </c>
      <c r="DX46">
        <f t="shared" si="38"/>
        <v>0</v>
      </c>
      <c r="DY46">
        <f t="shared" si="38"/>
        <v>0</v>
      </c>
      <c r="DZ46">
        <f t="shared" si="38"/>
        <v>0</v>
      </c>
      <c r="EA46">
        <f t="shared" si="38"/>
        <v>0</v>
      </c>
      <c r="EB46">
        <f t="shared" si="38"/>
        <v>0</v>
      </c>
      <c r="EC46">
        <f t="shared" si="36"/>
        <v>0</v>
      </c>
      <c r="ED46">
        <f t="shared" si="36"/>
        <v>0</v>
      </c>
      <c r="EE46">
        <f t="shared" si="30"/>
        <v>20</v>
      </c>
      <c r="EF46">
        <f t="shared" si="30"/>
        <v>2</v>
      </c>
      <c r="EG46">
        <f t="shared" si="30"/>
        <v>2</v>
      </c>
      <c r="EH46">
        <f t="shared" si="30"/>
        <v>1</v>
      </c>
      <c r="EI46">
        <f t="shared" si="30"/>
        <v>1</v>
      </c>
      <c r="EJ46">
        <f t="shared" si="30"/>
        <v>4</v>
      </c>
      <c r="EK46">
        <f t="shared" si="30"/>
        <v>0</v>
      </c>
      <c r="EL46">
        <f t="shared" si="30"/>
        <v>2</v>
      </c>
      <c r="EM46">
        <f t="shared" si="30"/>
        <v>0</v>
      </c>
      <c r="EN46">
        <f t="shared" si="30"/>
        <v>1</v>
      </c>
      <c r="EO46">
        <f t="shared" si="30"/>
        <v>1</v>
      </c>
      <c r="EP46">
        <f t="shared" si="30"/>
        <v>11</v>
      </c>
      <c r="EQ46">
        <f t="shared" si="30"/>
        <v>4</v>
      </c>
      <c r="ER46">
        <f t="shared" si="30"/>
        <v>0</v>
      </c>
      <c r="ES46">
        <f t="shared" si="3"/>
        <v>0</v>
      </c>
      <c r="ET46">
        <f t="shared" si="37"/>
        <v>4</v>
      </c>
      <c r="EU46">
        <f t="shared" si="37"/>
        <v>7</v>
      </c>
      <c r="EV46">
        <f t="shared" si="37"/>
        <v>0</v>
      </c>
      <c r="EW46">
        <f t="shared" si="37"/>
        <v>0</v>
      </c>
      <c r="EX46">
        <f t="shared" si="37"/>
        <v>0</v>
      </c>
      <c r="EY46">
        <f t="shared" si="37"/>
        <v>31</v>
      </c>
      <c r="EZ46">
        <f t="shared" si="37"/>
        <v>17</v>
      </c>
      <c r="FA46">
        <f t="shared" si="37"/>
        <v>1</v>
      </c>
      <c r="FB46">
        <f t="shared" si="37"/>
        <v>70</v>
      </c>
      <c r="FC46">
        <f t="shared" si="37"/>
        <v>0</v>
      </c>
      <c r="FD46">
        <f t="shared" si="37"/>
        <v>0</v>
      </c>
      <c r="FE46">
        <f t="shared" si="37"/>
        <v>0</v>
      </c>
      <c r="FF46">
        <f t="shared" si="37"/>
        <v>0</v>
      </c>
      <c r="FG46">
        <f t="shared" si="37"/>
        <v>0</v>
      </c>
      <c r="FH46">
        <f t="shared" si="37"/>
        <v>0</v>
      </c>
      <c r="FI46">
        <f t="shared" si="37"/>
        <v>0</v>
      </c>
      <c r="FJ46">
        <f t="shared" si="31"/>
        <v>0</v>
      </c>
      <c r="FK46">
        <f t="shared" si="31"/>
        <v>0</v>
      </c>
      <c r="FL46">
        <f t="shared" si="31"/>
        <v>0</v>
      </c>
      <c r="FM46">
        <f t="shared" si="31"/>
        <v>0</v>
      </c>
      <c r="FN46">
        <f t="shared" si="31"/>
        <v>0</v>
      </c>
      <c r="FO46">
        <f t="shared" si="31"/>
        <v>0</v>
      </c>
      <c r="FP46">
        <f t="shared" si="31"/>
        <v>0</v>
      </c>
      <c r="FQ46">
        <f t="shared" si="31"/>
        <v>0</v>
      </c>
      <c r="FR46">
        <f t="shared" si="31"/>
        <v>0</v>
      </c>
      <c r="FS46">
        <f t="shared" si="15"/>
        <v>0</v>
      </c>
      <c r="FT46">
        <f t="shared" si="16"/>
        <v>0</v>
      </c>
      <c r="FU46">
        <f t="shared" si="17"/>
        <v>0</v>
      </c>
      <c r="FV46">
        <f t="shared" si="18"/>
        <v>0</v>
      </c>
      <c r="FW46">
        <f t="shared" si="19"/>
        <v>0</v>
      </c>
      <c r="FX46">
        <f t="shared" si="20"/>
        <v>0</v>
      </c>
      <c r="FY46">
        <f t="shared" si="21"/>
        <v>0</v>
      </c>
      <c r="FZ46">
        <f t="shared" si="22"/>
        <v>0</v>
      </c>
      <c r="GA46">
        <f t="shared" si="23"/>
        <v>0</v>
      </c>
      <c r="GB46">
        <f t="shared" si="24"/>
        <v>0</v>
      </c>
      <c r="GC46">
        <f t="shared" si="25"/>
        <v>0</v>
      </c>
      <c r="GD46">
        <f t="shared" si="26"/>
        <v>0</v>
      </c>
      <c r="GE46">
        <f t="shared" si="27"/>
        <v>0</v>
      </c>
      <c r="GF46">
        <f t="shared" si="28"/>
        <v>0</v>
      </c>
      <c r="GG46">
        <f t="shared" si="29"/>
        <v>0</v>
      </c>
      <c r="GH46">
        <f t="shared" si="32"/>
        <v>0</v>
      </c>
      <c r="GI46">
        <f t="shared" si="33"/>
        <v>0</v>
      </c>
      <c r="GJ46">
        <f t="shared" si="33"/>
        <v>1</v>
      </c>
      <c r="GK46">
        <f t="shared" si="33"/>
        <v>159</v>
      </c>
      <c r="GL46">
        <f t="shared" si="33"/>
        <v>0</v>
      </c>
      <c r="GM46">
        <f t="shared" si="33"/>
        <v>1</v>
      </c>
      <c r="GN46">
        <f t="shared" si="33"/>
        <v>0</v>
      </c>
      <c r="GO46">
        <f t="shared" si="33"/>
        <v>1</v>
      </c>
      <c r="GP46">
        <f t="shared" si="33"/>
        <v>0</v>
      </c>
      <c r="GQ46">
        <f t="shared" si="33"/>
        <v>1</v>
      </c>
      <c r="GR46">
        <f t="shared" si="33"/>
        <v>1</v>
      </c>
      <c r="GS46">
        <f t="shared" si="33"/>
        <v>0</v>
      </c>
      <c r="GT46">
        <f t="shared" si="33"/>
        <v>8</v>
      </c>
      <c r="GU46">
        <f t="shared" si="33"/>
        <v>33</v>
      </c>
      <c r="GV46">
        <f t="shared" si="33"/>
        <v>10</v>
      </c>
      <c r="GW46">
        <f t="shared" si="33"/>
        <v>8</v>
      </c>
      <c r="GX46">
        <f t="shared" si="33"/>
        <v>15</v>
      </c>
      <c r="GY46">
        <f t="shared" si="34"/>
        <v>8</v>
      </c>
      <c r="GZ46">
        <f t="shared" si="34"/>
        <v>2</v>
      </c>
      <c r="HA46">
        <f t="shared" si="34"/>
        <v>0</v>
      </c>
      <c r="HB46">
        <f t="shared" si="34"/>
        <v>0</v>
      </c>
      <c r="HD46">
        <f>SUM(DJ46:HB46)</f>
        <v>489</v>
      </c>
    </row>
    <row r="47" spans="1:212" ht="54">
      <c r="A47" s="10">
        <v>43</v>
      </c>
      <c r="B47" s="10" t="s">
        <v>568</v>
      </c>
      <c r="C47">
        <v>8</v>
      </c>
      <c r="D47">
        <v>4</v>
      </c>
      <c r="E47" s="2" t="s">
        <v>569</v>
      </c>
      <c r="F47" s="2" t="s">
        <v>570</v>
      </c>
      <c r="G47" s="2">
        <v>5</v>
      </c>
      <c r="H47" s="2">
        <v>5</v>
      </c>
      <c r="I47" s="2">
        <v>3</v>
      </c>
      <c r="J47" t="s">
        <v>401</v>
      </c>
      <c r="K47">
        <v>8</v>
      </c>
      <c r="Z47" t="s">
        <v>571</v>
      </c>
      <c r="AA47">
        <v>97</v>
      </c>
      <c r="AB47">
        <v>69</v>
      </c>
      <c r="AC47">
        <v>1</v>
      </c>
      <c r="AD47">
        <v>0.75</v>
      </c>
      <c r="AE47">
        <v>2471</v>
      </c>
      <c r="AF47">
        <v>1709</v>
      </c>
      <c r="AG47">
        <v>25</v>
      </c>
      <c r="AH47">
        <v>25</v>
      </c>
      <c r="AI47">
        <v>0.63</v>
      </c>
      <c r="AJ47">
        <v>2</v>
      </c>
      <c r="AK47" t="s">
        <v>572</v>
      </c>
      <c r="AL47" t="s">
        <v>728</v>
      </c>
      <c r="AQ47" t="s">
        <v>455</v>
      </c>
      <c r="AR47" s="1">
        <v>3</v>
      </c>
      <c r="AT47" s="2" t="s">
        <v>115</v>
      </c>
      <c r="AU47">
        <v>14</v>
      </c>
      <c r="AV47">
        <v>120</v>
      </c>
      <c r="AW47">
        <v>32.6</v>
      </c>
      <c r="AX47" s="2" t="s">
        <v>573</v>
      </c>
      <c r="AY47" s="2" t="s">
        <v>115</v>
      </c>
      <c r="AZ47" s="2">
        <v>3</v>
      </c>
      <c r="BA47" s="2" t="s">
        <v>248</v>
      </c>
      <c r="BS47">
        <v>3</v>
      </c>
      <c r="BT47">
        <v>73</v>
      </c>
      <c r="BU47">
        <v>74</v>
      </c>
      <c r="BV47">
        <v>45</v>
      </c>
      <c r="BW47">
        <v>84</v>
      </c>
      <c r="BY47">
        <v>22</v>
      </c>
      <c r="BZ47">
        <v>2</v>
      </c>
      <c r="CA47">
        <v>25</v>
      </c>
      <c r="CB47">
        <v>1</v>
      </c>
      <c r="CC47">
        <v>2</v>
      </c>
      <c r="CD47">
        <v>4</v>
      </c>
      <c r="CE47">
        <v>2</v>
      </c>
      <c r="CJ47">
        <v>2</v>
      </c>
      <c r="CK47" s="2" t="s">
        <v>574</v>
      </c>
      <c r="CL47" t="s">
        <v>575</v>
      </c>
      <c r="CM47">
        <v>2</v>
      </c>
      <c r="CN47" s="2"/>
      <c r="CO47">
        <v>1</v>
      </c>
      <c r="CP47" s="2" t="s">
        <v>576</v>
      </c>
      <c r="CQ47">
        <v>1</v>
      </c>
      <c r="CR47" s="2">
        <v>1</v>
      </c>
      <c r="CS47" s="2"/>
      <c r="CT47" s="2" t="s">
        <v>577</v>
      </c>
      <c r="CU47" s="2" t="s">
        <v>578</v>
      </c>
      <c r="CV47" s="2" t="s">
        <v>579</v>
      </c>
      <c r="CW47" s="2" t="s">
        <v>580</v>
      </c>
      <c r="CX47" s="2" t="s">
        <v>748</v>
      </c>
      <c r="CY47" s="2" t="s">
        <v>115</v>
      </c>
      <c r="CZ47">
        <v>1234</v>
      </c>
      <c r="DA47" s="2" t="s">
        <v>581</v>
      </c>
      <c r="DJ47">
        <f t="shared" si="35"/>
        <v>3</v>
      </c>
      <c r="DK47">
        <f t="shared" si="35"/>
        <v>1</v>
      </c>
      <c r="DL47">
        <f t="shared" si="35"/>
        <v>1</v>
      </c>
      <c r="DM47">
        <f t="shared" si="35"/>
        <v>55</v>
      </c>
      <c r="DN47">
        <f t="shared" si="35"/>
        <v>54</v>
      </c>
      <c r="DO47">
        <f t="shared" si="38"/>
        <v>2</v>
      </c>
      <c r="DP47">
        <f t="shared" si="38"/>
        <v>1</v>
      </c>
      <c r="DQ47">
        <f t="shared" si="38"/>
        <v>0</v>
      </c>
      <c r="DR47">
        <f t="shared" si="38"/>
        <v>0</v>
      </c>
      <c r="DS47">
        <f t="shared" si="38"/>
        <v>0</v>
      </c>
      <c r="DT47">
        <f t="shared" si="38"/>
        <v>0</v>
      </c>
      <c r="DU47">
        <f t="shared" si="38"/>
        <v>0</v>
      </c>
      <c r="DV47">
        <f t="shared" si="38"/>
        <v>0</v>
      </c>
      <c r="DW47">
        <f t="shared" si="38"/>
        <v>0</v>
      </c>
      <c r="DX47">
        <f t="shared" si="38"/>
        <v>0</v>
      </c>
      <c r="DY47">
        <f t="shared" si="38"/>
        <v>0</v>
      </c>
      <c r="DZ47">
        <f t="shared" si="38"/>
        <v>0</v>
      </c>
      <c r="EA47">
        <f t="shared" si="38"/>
        <v>0</v>
      </c>
      <c r="EB47">
        <f t="shared" si="38"/>
        <v>0</v>
      </c>
      <c r="EC47">
        <f t="shared" si="36"/>
        <v>0</v>
      </c>
      <c r="ED47">
        <f t="shared" si="36"/>
        <v>0</v>
      </c>
      <c r="EE47">
        <f t="shared" si="30"/>
        <v>14</v>
      </c>
      <c r="EF47">
        <f t="shared" si="30"/>
        <v>2</v>
      </c>
      <c r="EG47">
        <f t="shared" si="30"/>
        <v>2</v>
      </c>
      <c r="EH47">
        <f t="shared" si="30"/>
        <v>1</v>
      </c>
      <c r="EI47">
        <f t="shared" si="30"/>
        <v>4</v>
      </c>
      <c r="EJ47">
        <f t="shared" si="30"/>
        <v>4</v>
      </c>
      <c r="EK47">
        <f t="shared" si="30"/>
        <v>4</v>
      </c>
      <c r="EL47">
        <f t="shared" si="30"/>
        <v>2</v>
      </c>
      <c r="EM47">
        <f t="shared" si="30"/>
        <v>2</v>
      </c>
      <c r="EN47">
        <f t="shared" si="30"/>
        <v>4</v>
      </c>
      <c r="EO47">
        <f t="shared" si="30"/>
        <v>1</v>
      </c>
      <c r="EP47">
        <f t="shared" si="30"/>
        <v>12</v>
      </c>
      <c r="EQ47">
        <f t="shared" si="30"/>
        <v>4</v>
      </c>
      <c r="ER47">
        <f t="shared" si="30"/>
        <v>0</v>
      </c>
      <c r="ES47">
        <f t="shared" si="3"/>
        <v>4</v>
      </c>
      <c r="ET47">
        <f t="shared" si="37"/>
        <v>0</v>
      </c>
      <c r="EU47">
        <f t="shared" si="37"/>
        <v>4</v>
      </c>
      <c r="EV47">
        <f t="shared" si="37"/>
        <v>2</v>
      </c>
      <c r="EW47">
        <f t="shared" si="37"/>
        <v>3</v>
      </c>
      <c r="EX47">
        <f t="shared" si="37"/>
        <v>4</v>
      </c>
      <c r="EY47">
        <f t="shared" si="37"/>
        <v>17</v>
      </c>
      <c r="EZ47">
        <f t="shared" si="37"/>
        <v>4</v>
      </c>
      <c r="FA47">
        <f t="shared" si="37"/>
        <v>1</v>
      </c>
      <c r="FB47">
        <f t="shared" si="37"/>
        <v>9</v>
      </c>
      <c r="FC47">
        <f t="shared" si="37"/>
        <v>0</v>
      </c>
      <c r="FD47">
        <f t="shared" si="37"/>
        <v>0</v>
      </c>
      <c r="FE47">
        <f t="shared" si="37"/>
        <v>0</v>
      </c>
      <c r="FF47">
        <f t="shared" si="37"/>
        <v>0</v>
      </c>
      <c r="FG47">
        <f t="shared" si="37"/>
        <v>0</v>
      </c>
      <c r="FH47">
        <f t="shared" si="37"/>
        <v>0</v>
      </c>
      <c r="FI47">
        <f t="shared" si="37"/>
        <v>0</v>
      </c>
      <c r="FJ47">
        <f t="shared" si="31"/>
        <v>0</v>
      </c>
      <c r="FK47">
        <f t="shared" si="31"/>
        <v>0</v>
      </c>
      <c r="FL47">
        <f t="shared" si="31"/>
        <v>0</v>
      </c>
      <c r="FM47">
        <f t="shared" si="31"/>
        <v>0</v>
      </c>
      <c r="FN47">
        <f t="shared" si="31"/>
        <v>0</v>
      </c>
      <c r="FO47">
        <f t="shared" si="31"/>
        <v>0</v>
      </c>
      <c r="FP47">
        <f t="shared" si="31"/>
        <v>0</v>
      </c>
      <c r="FQ47">
        <f t="shared" si="31"/>
        <v>0</v>
      </c>
      <c r="FR47">
        <f t="shared" si="31"/>
        <v>0</v>
      </c>
      <c r="FS47">
        <f t="shared" si="15"/>
        <v>1</v>
      </c>
      <c r="FT47">
        <f t="shared" si="16"/>
        <v>2</v>
      </c>
      <c r="FU47">
        <f t="shared" si="17"/>
        <v>2</v>
      </c>
      <c r="FV47">
        <f t="shared" si="18"/>
        <v>2</v>
      </c>
      <c r="FW47">
        <f t="shared" si="19"/>
        <v>2</v>
      </c>
      <c r="FX47">
        <f t="shared" si="20"/>
        <v>0</v>
      </c>
      <c r="FY47">
        <f t="shared" si="21"/>
        <v>2</v>
      </c>
      <c r="FZ47">
        <f t="shared" si="22"/>
        <v>1</v>
      </c>
      <c r="GA47">
        <f t="shared" si="23"/>
        <v>2</v>
      </c>
      <c r="GB47">
        <f t="shared" si="24"/>
        <v>1</v>
      </c>
      <c r="GC47">
        <f t="shared" si="25"/>
        <v>1</v>
      </c>
      <c r="GD47">
        <f t="shared" si="26"/>
        <v>1</v>
      </c>
      <c r="GE47">
        <f t="shared" si="27"/>
        <v>1</v>
      </c>
      <c r="GF47">
        <f t="shared" si="28"/>
        <v>0</v>
      </c>
      <c r="GG47">
        <f t="shared" si="29"/>
        <v>0</v>
      </c>
      <c r="GH47">
        <f t="shared" si="32"/>
        <v>0</v>
      </c>
      <c r="GI47">
        <f t="shared" si="33"/>
        <v>0</v>
      </c>
      <c r="GJ47">
        <f t="shared" si="33"/>
        <v>1</v>
      </c>
      <c r="GK47">
        <f t="shared" si="33"/>
        <v>59</v>
      </c>
      <c r="GL47">
        <f t="shared" si="33"/>
        <v>17</v>
      </c>
      <c r="GM47">
        <f t="shared" si="33"/>
        <v>1</v>
      </c>
      <c r="GN47">
        <f t="shared" si="33"/>
        <v>0</v>
      </c>
      <c r="GO47">
        <f t="shared" si="33"/>
        <v>1</v>
      </c>
      <c r="GP47">
        <f t="shared" si="33"/>
        <v>48</v>
      </c>
      <c r="GQ47">
        <f t="shared" si="33"/>
        <v>1</v>
      </c>
      <c r="GR47">
        <f t="shared" si="33"/>
        <v>1</v>
      </c>
      <c r="GS47">
        <f t="shared" si="33"/>
        <v>0</v>
      </c>
      <c r="GT47">
        <f t="shared" si="33"/>
        <v>27</v>
      </c>
      <c r="GU47">
        <f t="shared" si="33"/>
        <v>36</v>
      </c>
      <c r="GV47">
        <f t="shared" si="33"/>
        <v>5</v>
      </c>
      <c r="GW47">
        <f t="shared" si="33"/>
        <v>12</v>
      </c>
      <c r="GX47">
        <f t="shared" si="33"/>
        <v>7</v>
      </c>
      <c r="GY47">
        <f t="shared" si="34"/>
        <v>4</v>
      </c>
      <c r="GZ47">
        <f t="shared" si="34"/>
        <v>4</v>
      </c>
      <c r="HA47">
        <f t="shared" si="34"/>
        <v>35</v>
      </c>
      <c r="HB47">
        <f t="shared" si="34"/>
        <v>0</v>
      </c>
      <c r="HD47">
        <f>SUM(DJ47:HB47)</f>
        <v>498</v>
      </c>
    </row>
    <row r="48" spans="1:212" ht="27">
      <c r="A48" s="10">
        <v>44</v>
      </c>
      <c r="B48" s="10" t="s">
        <v>582</v>
      </c>
      <c r="C48">
        <v>8</v>
      </c>
      <c r="D48">
        <v>6</v>
      </c>
      <c r="E48" s="2" t="s">
        <v>583</v>
      </c>
      <c r="F48" s="2"/>
      <c r="G48" s="2">
        <v>5</v>
      </c>
      <c r="H48" s="2"/>
      <c r="I48" s="2"/>
      <c r="J48" t="s">
        <v>401</v>
      </c>
      <c r="K48">
        <v>4</v>
      </c>
      <c r="L48" t="s">
        <v>231</v>
      </c>
      <c r="M48">
        <v>1</v>
      </c>
      <c r="N48" t="s">
        <v>19</v>
      </c>
      <c r="O48">
        <v>1</v>
      </c>
      <c r="P48" t="s">
        <v>409</v>
      </c>
      <c r="Q48">
        <v>1</v>
      </c>
      <c r="R48" t="s">
        <v>408</v>
      </c>
      <c r="S48">
        <v>1</v>
      </c>
      <c r="Z48" t="s">
        <v>571</v>
      </c>
      <c r="AA48">
        <v>102</v>
      </c>
      <c r="AB48">
        <v>80</v>
      </c>
      <c r="AC48">
        <v>1</v>
      </c>
      <c r="AD48">
        <v>1</v>
      </c>
      <c r="AE48">
        <v>2309</v>
      </c>
      <c r="AF48">
        <v>1493</v>
      </c>
      <c r="AG48">
        <v>23</v>
      </c>
      <c r="AH48">
        <v>19</v>
      </c>
      <c r="AI48">
        <v>0.5</v>
      </c>
      <c r="AJ48">
        <v>1</v>
      </c>
      <c r="AK48" t="s">
        <v>584</v>
      </c>
      <c r="AM48">
        <v>24000</v>
      </c>
      <c r="AN48">
        <v>24000</v>
      </c>
      <c r="AR48"/>
      <c r="AS48" t="s">
        <v>456</v>
      </c>
      <c r="AT48" s="2" t="s">
        <v>115</v>
      </c>
      <c r="AU48">
        <v>17</v>
      </c>
      <c r="AV48">
        <v>120</v>
      </c>
      <c r="AW48">
        <v>30</v>
      </c>
      <c r="AX48" s="2" t="s">
        <v>585</v>
      </c>
      <c r="AZ48" s="2">
        <v>3</v>
      </c>
      <c r="BA48" s="2"/>
      <c r="BT48">
        <v>682</v>
      </c>
      <c r="BU48">
        <v>494</v>
      </c>
      <c r="BV48">
        <v>328</v>
      </c>
      <c r="BW48">
        <v>158</v>
      </c>
      <c r="BX48">
        <v>1</v>
      </c>
      <c r="BY48">
        <v>131</v>
      </c>
      <c r="BZ48">
        <v>97</v>
      </c>
      <c r="CA48">
        <v>293</v>
      </c>
      <c r="CB48">
        <v>6</v>
      </c>
      <c r="CC48">
        <v>9</v>
      </c>
      <c r="CD48">
        <v>6</v>
      </c>
      <c r="CE48">
        <v>94</v>
      </c>
      <c r="CH48">
        <v>17</v>
      </c>
      <c r="CI48" t="s">
        <v>586</v>
      </c>
      <c r="CJ48">
        <v>1</v>
      </c>
      <c r="CK48" s="2" t="s">
        <v>587</v>
      </c>
      <c r="CL48" t="s">
        <v>115</v>
      </c>
      <c r="CM48">
        <v>2</v>
      </c>
      <c r="CN48" s="2" t="s">
        <v>588</v>
      </c>
      <c r="CO48">
        <v>3</v>
      </c>
      <c r="CP48" s="2"/>
      <c r="CR48" s="2">
        <v>1</v>
      </c>
      <c r="CS48" s="2" t="s">
        <v>589</v>
      </c>
      <c r="CT48" s="2" t="s">
        <v>115</v>
      </c>
      <c r="CU48" s="2" t="s">
        <v>590</v>
      </c>
      <c r="CV48" s="2" t="s">
        <v>591</v>
      </c>
      <c r="CW48" s="2" t="s">
        <v>592</v>
      </c>
      <c r="CX48" s="2"/>
      <c r="CY48" s="2" t="s">
        <v>593</v>
      </c>
      <c r="CZ48">
        <v>2</v>
      </c>
      <c r="DB48" s="2" t="s">
        <v>115</v>
      </c>
      <c r="DJ48">
        <f t="shared" si="35"/>
        <v>4</v>
      </c>
      <c r="DK48">
        <f t="shared" si="35"/>
        <v>1</v>
      </c>
      <c r="DL48">
        <f t="shared" si="35"/>
        <v>1</v>
      </c>
      <c r="DM48">
        <f t="shared" si="35"/>
        <v>24</v>
      </c>
      <c r="DN48">
        <f t="shared" si="35"/>
        <v>0</v>
      </c>
      <c r="DO48">
        <f t="shared" si="38"/>
        <v>2</v>
      </c>
      <c r="DP48">
        <f t="shared" si="38"/>
        <v>1</v>
      </c>
      <c r="DQ48">
        <f t="shared" si="38"/>
        <v>3</v>
      </c>
      <c r="DR48">
        <f t="shared" si="38"/>
        <v>1</v>
      </c>
      <c r="DS48">
        <f t="shared" si="38"/>
        <v>3</v>
      </c>
      <c r="DT48">
        <f t="shared" si="38"/>
        <v>1</v>
      </c>
      <c r="DU48">
        <f t="shared" si="38"/>
        <v>3</v>
      </c>
      <c r="DV48">
        <f t="shared" si="38"/>
        <v>1</v>
      </c>
      <c r="DW48">
        <f t="shared" si="38"/>
        <v>2</v>
      </c>
      <c r="DX48">
        <f t="shared" si="38"/>
        <v>1</v>
      </c>
      <c r="DY48">
        <f t="shared" si="38"/>
        <v>0</v>
      </c>
      <c r="DZ48">
        <f t="shared" si="38"/>
        <v>0</v>
      </c>
      <c r="EA48">
        <f t="shared" si="38"/>
        <v>0</v>
      </c>
      <c r="EB48">
        <f t="shared" si="38"/>
        <v>0</v>
      </c>
      <c r="EC48">
        <f t="shared" si="36"/>
        <v>0</v>
      </c>
      <c r="ED48">
        <f t="shared" si="36"/>
        <v>0</v>
      </c>
      <c r="EE48">
        <f t="shared" si="30"/>
        <v>14</v>
      </c>
      <c r="EF48">
        <f t="shared" si="30"/>
        <v>3</v>
      </c>
      <c r="EG48">
        <f t="shared" si="30"/>
        <v>2</v>
      </c>
      <c r="EH48">
        <f t="shared" si="30"/>
        <v>1</v>
      </c>
      <c r="EI48">
        <f t="shared" si="30"/>
        <v>1</v>
      </c>
      <c r="EJ48">
        <f t="shared" si="30"/>
        <v>4</v>
      </c>
      <c r="EK48">
        <f t="shared" si="30"/>
        <v>4</v>
      </c>
      <c r="EL48">
        <f t="shared" si="30"/>
        <v>2</v>
      </c>
      <c r="EM48">
        <f t="shared" si="30"/>
        <v>2</v>
      </c>
      <c r="EN48">
        <f t="shared" si="30"/>
        <v>3</v>
      </c>
      <c r="EO48">
        <f t="shared" si="30"/>
        <v>1</v>
      </c>
      <c r="EP48">
        <f t="shared" si="30"/>
        <v>12</v>
      </c>
      <c r="EQ48">
        <f t="shared" si="30"/>
        <v>0</v>
      </c>
      <c r="ER48">
        <f t="shared" si="30"/>
        <v>5</v>
      </c>
      <c r="ES48">
        <f t="shared" si="3"/>
        <v>0</v>
      </c>
      <c r="ET48">
        <f t="shared" si="37"/>
        <v>4</v>
      </c>
      <c r="EU48">
        <f t="shared" si="37"/>
        <v>4</v>
      </c>
      <c r="EV48">
        <f t="shared" si="37"/>
        <v>2</v>
      </c>
      <c r="EW48">
        <f t="shared" si="37"/>
        <v>3</v>
      </c>
      <c r="EX48">
        <f t="shared" si="37"/>
        <v>2</v>
      </c>
      <c r="EY48">
        <f t="shared" si="37"/>
        <v>37</v>
      </c>
      <c r="EZ48">
        <f t="shared" si="37"/>
        <v>0</v>
      </c>
      <c r="FA48">
        <f t="shared" si="37"/>
        <v>1</v>
      </c>
      <c r="FB48">
        <f t="shared" si="37"/>
        <v>0</v>
      </c>
      <c r="FC48">
        <f t="shared" si="37"/>
        <v>0</v>
      </c>
      <c r="FD48">
        <f t="shared" si="37"/>
        <v>0</v>
      </c>
      <c r="FE48">
        <f t="shared" si="37"/>
        <v>0</v>
      </c>
      <c r="FF48">
        <f t="shared" si="37"/>
        <v>0</v>
      </c>
      <c r="FG48">
        <f t="shared" si="37"/>
        <v>0</v>
      </c>
      <c r="FH48">
        <f t="shared" si="37"/>
        <v>0</v>
      </c>
      <c r="FI48">
        <f t="shared" si="37"/>
        <v>0</v>
      </c>
      <c r="FJ48">
        <f t="shared" si="31"/>
        <v>0</v>
      </c>
      <c r="FK48">
        <f t="shared" si="31"/>
        <v>0</v>
      </c>
      <c r="FL48">
        <f t="shared" si="31"/>
        <v>0</v>
      </c>
      <c r="FM48">
        <f t="shared" si="31"/>
        <v>0</v>
      </c>
      <c r="FN48">
        <f t="shared" si="31"/>
        <v>0</v>
      </c>
      <c r="FO48">
        <f t="shared" si="31"/>
        <v>0</v>
      </c>
      <c r="FP48">
        <f t="shared" si="31"/>
        <v>0</v>
      </c>
      <c r="FQ48">
        <f t="shared" si="31"/>
        <v>0</v>
      </c>
      <c r="FR48">
        <f t="shared" si="31"/>
        <v>0</v>
      </c>
      <c r="FS48">
        <f t="shared" si="15"/>
        <v>0</v>
      </c>
      <c r="FT48">
        <f t="shared" si="16"/>
        <v>3</v>
      </c>
      <c r="FU48">
        <f t="shared" si="17"/>
        <v>3</v>
      </c>
      <c r="FV48">
        <f t="shared" si="18"/>
        <v>3</v>
      </c>
      <c r="FW48">
        <f t="shared" si="19"/>
        <v>3</v>
      </c>
      <c r="FX48">
        <f t="shared" si="20"/>
        <v>1</v>
      </c>
      <c r="FY48">
        <f t="shared" si="21"/>
        <v>3</v>
      </c>
      <c r="FZ48">
        <f t="shared" si="22"/>
        <v>2</v>
      </c>
      <c r="GA48">
        <f t="shared" si="23"/>
        <v>3</v>
      </c>
      <c r="GB48">
        <f t="shared" si="24"/>
        <v>1</v>
      </c>
      <c r="GC48">
        <f t="shared" si="25"/>
        <v>1</v>
      </c>
      <c r="GD48">
        <f t="shared" si="26"/>
        <v>1</v>
      </c>
      <c r="GE48">
        <f t="shared" si="27"/>
        <v>2</v>
      </c>
      <c r="GF48">
        <f t="shared" si="28"/>
        <v>0</v>
      </c>
      <c r="GG48">
        <f t="shared" si="29"/>
        <v>0</v>
      </c>
      <c r="GH48">
        <f t="shared" si="32"/>
        <v>2</v>
      </c>
      <c r="GI48">
        <f t="shared" si="33"/>
        <v>8</v>
      </c>
      <c r="GJ48">
        <f t="shared" si="33"/>
        <v>1</v>
      </c>
      <c r="GK48">
        <f t="shared" si="33"/>
        <v>48</v>
      </c>
      <c r="GL48">
        <f t="shared" si="33"/>
        <v>4</v>
      </c>
      <c r="GM48">
        <f t="shared" si="33"/>
        <v>1</v>
      </c>
      <c r="GN48">
        <f t="shared" si="33"/>
        <v>38</v>
      </c>
      <c r="GO48">
        <f t="shared" si="33"/>
        <v>1</v>
      </c>
      <c r="GP48">
        <f t="shared" si="33"/>
        <v>0</v>
      </c>
      <c r="GQ48">
        <f t="shared" si="33"/>
        <v>0</v>
      </c>
      <c r="GR48">
        <f t="shared" si="33"/>
        <v>1</v>
      </c>
      <c r="GS48">
        <f t="shared" si="33"/>
        <v>21</v>
      </c>
      <c r="GT48">
        <f t="shared" si="33"/>
        <v>4</v>
      </c>
      <c r="GU48">
        <f t="shared" si="33"/>
        <v>19</v>
      </c>
      <c r="GV48">
        <f t="shared" si="33"/>
        <v>20</v>
      </c>
      <c r="GW48">
        <f t="shared" si="33"/>
        <v>13</v>
      </c>
      <c r="GX48">
        <f t="shared" si="33"/>
        <v>0</v>
      </c>
      <c r="GY48">
        <f t="shared" si="34"/>
        <v>22</v>
      </c>
      <c r="GZ48">
        <f t="shared" si="34"/>
        <v>1</v>
      </c>
      <c r="HA48">
        <f t="shared" si="34"/>
        <v>0</v>
      </c>
      <c r="HB48">
        <f t="shared" si="34"/>
        <v>4</v>
      </c>
      <c r="HD48">
        <f>SUM(DJ48:HB48)</f>
        <v>389</v>
      </c>
    </row>
    <row r="49" spans="1:212" ht="27">
      <c r="A49" s="10">
        <v>45</v>
      </c>
      <c r="B49" s="10" t="s">
        <v>594</v>
      </c>
      <c r="C49">
        <v>4</v>
      </c>
      <c r="D49">
        <v>4</v>
      </c>
      <c r="E49" s="2" t="s">
        <v>595</v>
      </c>
      <c r="F49" s="2"/>
      <c r="G49" s="2">
        <v>5</v>
      </c>
      <c r="H49" s="2"/>
      <c r="I49" s="2"/>
      <c r="J49" t="s">
        <v>401</v>
      </c>
      <c r="K49">
        <v>6</v>
      </c>
      <c r="L49" t="s">
        <v>19</v>
      </c>
      <c r="M49">
        <v>2</v>
      </c>
      <c r="Z49" t="s">
        <v>596</v>
      </c>
      <c r="AA49">
        <v>76</v>
      </c>
      <c r="AB49">
        <v>52</v>
      </c>
      <c r="AC49">
        <v>1.6</v>
      </c>
      <c r="AD49">
        <v>1.1</v>
      </c>
      <c r="AE49">
        <v>3023</v>
      </c>
      <c r="AF49">
        <v>2019</v>
      </c>
      <c r="AG49">
        <v>39.8</v>
      </c>
      <c r="AH49">
        <v>38.8</v>
      </c>
      <c r="AI49">
        <f>42.5/60</f>
        <v>0.7083333333333334</v>
      </c>
      <c r="AK49" t="s">
        <v>662</v>
      </c>
      <c r="AL49" t="s">
        <v>728</v>
      </c>
      <c r="AM49">
        <v>21400</v>
      </c>
      <c r="AN49">
        <v>21400</v>
      </c>
      <c r="AO49">
        <v>21400</v>
      </c>
      <c r="AP49">
        <v>21400</v>
      </c>
      <c r="AQ49" t="s">
        <v>455</v>
      </c>
      <c r="AR49" s="1">
        <v>3</v>
      </c>
      <c r="AS49" t="s">
        <v>456</v>
      </c>
      <c r="AT49" s="2" t="s">
        <v>763</v>
      </c>
      <c r="AU49">
        <v>14</v>
      </c>
      <c r="AV49">
        <v>158</v>
      </c>
      <c r="AW49">
        <v>37.8</v>
      </c>
      <c r="AX49" s="2" t="s">
        <v>597</v>
      </c>
      <c r="AY49" s="2" t="s">
        <v>598</v>
      </c>
      <c r="AZ49" s="2">
        <v>2</v>
      </c>
      <c r="BA49" s="2"/>
      <c r="BB49">
        <v>1500</v>
      </c>
      <c r="BC49">
        <v>100</v>
      </c>
      <c r="BD49" s="2">
        <v>700</v>
      </c>
      <c r="BE49" s="2">
        <v>340</v>
      </c>
      <c r="BH49">
        <v>2</v>
      </c>
      <c r="BI49">
        <v>4</v>
      </c>
      <c r="BJ49">
        <v>9</v>
      </c>
      <c r="BN49">
        <v>35</v>
      </c>
      <c r="CJ49">
        <v>3</v>
      </c>
      <c r="CK49" s="2" t="s">
        <v>599</v>
      </c>
      <c r="CM49">
        <v>1</v>
      </c>
      <c r="CN49" s="2" t="s">
        <v>600</v>
      </c>
      <c r="CO49">
        <v>2</v>
      </c>
      <c r="CP49" s="2" t="s">
        <v>601</v>
      </c>
      <c r="CQ49">
        <v>2</v>
      </c>
      <c r="CR49" s="2">
        <v>3</v>
      </c>
      <c r="CS49" s="2"/>
      <c r="CT49" s="2"/>
      <c r="CU49" s="2"/>
      <c r="CV49" s="2" t="s">
        <v>602</v>
      </c>
      <c r="CW49" s="2"/>
      <c r="CX49" s="2" t="s">
        <v>603</v>
      </c>
      <c r="CY49" s="2"/>
      <c r="CZ49">
        <v>2</v>
      </c>
      <c r="DJ49">
        <f t="shared" si="35"/>
        <v>3</v>
      </c>
      <c r="DK49">
        <f t="shared" si="35"/>
        <v>1</v>
      </c>
      <c r="DL49">
        <f t="shared" si="35"/>
        <v>1</v>
      </c>
      <c r="DM49">
        <f t="shared" si="35"/>
        <v>24</v>
      </c>
      <c r="DN49">
        <f t="shared" si="35"/>
        <v>0</v>
      </c>
      <c r="DO49">
        <f t="shared" si="38"/>
        <v>2</v>
      </c>
      <c r="DP49">
        <f t="shared" si="38"/>
        <v>1</v>
      </c>
      <c r="DQ49">
        <f t="shared" si="38"/>
        <v>3</v>
      </c>
      <c r="DR49">
        <f t="shared" si="38"/>
        <v>1</v>
      </c>
      <c r="DS49">
        <f t="shared" si="38"/>
        <v>0</v>
      </c>
      <c r="DT49">
        <f t="shared" si="38"/>
        <v>0</v>
      </c>
      <c r="DU49">
        <f t="shared" si="38"/>
        <v>0</v>
      </c>
      <c r="DV49">
        <f t="shared" si="38"/>
        <v>0</v>
      </c>
      <c r="DW49">
        <f t="shared" si="38"/>
        <v>0</v>
      </c>
      <c r="DX49">
        <f t="shared" si="38"/>
        <v>0</v>
      </c>
      <c r="DY49">
        <f t="shared" si="38"/>
        <v>0</v>
      </c>
      <c r="DZ49">
        <f t="shared" si="38"/>
        <v>0</v>
      </c>
      <c r="EA49">
        <f t="shared" si="38"/>
        <v>0</v>
      </c>
      <c r="EB49">
        <f t="shared" si="38"/>
        <v>0</v>
      </c>
      <c r="EC49">
        <f t="shared" si="36"/>
        <v>0</v>
      </c>
      <c r="ED49">
        <f t="shared" si="36"/>
        <v>0</v>
      </c>
      <c r="EE49">
        <f t="shared" si="30"/>
        <v>11</v>
      </c>
      <c r="EF49">
        <f t="shared" si="30"/>
        <v>2</v>
      </c>
      <c r="EG49">
        <f t="shared" si="30"/>
        <v>2</v>
      </c>
      <c r="EH49">
        <f t="shared" si="30"/>
        <v>3</v>
      </c>
      <c r="EI49">
        <f t="shared" si="30"/>
        <v>3</v>
      </c>
      <c r="EJ49">
        <f t="shared" si="30"/>
        <v>4</v>
      </c>
      <c r="EK49">
        <f t="shared" si="30"/>
        <v>4</v>
      </c>
      <c r="EL49">
        <f t="shared" si="30"/>
        <v>4</v>
      </c>
      <c r="EM49">
        <f t="shared" si="30"/>
        <v>4</v>
      </c>
      <c r="EN49">
        <f t="shared" si="30"/>
        <v>17</v>
      </c>
      <c r="EO49">
        <f t="shared" si="30"/>
        <v>0</v>
      </c>
      <c r="EP49">
        <f t="shared" si="30"/>
        <v>11</v>
      </c>
      <c r="EQ49">
        <f t="shared" si="30"/>
        <v>4</v>
      </c>
      <c r="ER49">
        <f t="shared" si="30"/>
        <v>5</v>
      </c>
      <c r="ES49">
        <f t="shared" si="3"/>
        <v>4</v>
      </c>
      <c r="ET49">
        <f t="shared" si="37"/>
        <v>4</v>
      </c>
      <c r="EU49">
        <f t="shared" si="37"/>
        <v>6</v>
      </c>
      <c r="EV49">
        <f t="shared" si="37"/>
        <v>2</v>
      </c>
      <c r="EW49">
        <f t="shared" si="37"/>
        <v>3</v>
      </c>
      <c r="EX49">
        <f t="shared" si="37"/>
        <v>4</v>
      </c>
      <c r="EY49">
        <f t="shared" si="37"/>
        <v>32</v>
      </c>
      <c r="EZ49">
        <f t="shared" si="37"/>
        <v>27</v>
      </c>
      <c r="FA49">
        <f t="shared" si="37"/>
        <v>1</v>
      </c>
      <c r="FB49">
        <f t="shared" si="37"/>
        <v>0</v>
      </c>
      <c r="FC49">
        <f t="shared" si="37"/>
        <v>4</v>
      </c>
      <c r="FD49">
        <f t="shared" si="37"/>
        <v>3</v>
      </c>
      <c r="FE49">
        <f t="shared" si="37"/>
        <v>3</v>
      </c>
      <c r="FF49">
        <f t="shared" si="37"/>
        <v>3</v>
      </c>
      <c r="FG49">
        <f t="shared" si="37"/>
        <v>0</v>
      </c>
      <c r="FH49">
        <f t="shared" si="37"/>
        <v>0</v>
      </c>
      <c r="FI49">
        <f t="shared" si="37"/>
        <v>1</v>
      </c>
      <c r="FJ49">
        <f t="shared" si="31"/>
        <v>1</v>
      </c>
      <c r="FK49">
        <f t="shared" si="31"/>
        <v>1</v>
      </c>
      <c r="FL49">
        <f t="shared" si="31"/>
        <v>0</v>
      </c>
      <c r="FM49">
        <f t="shared" si="31"/>
        <v>0</v>
      </c>
      <c r="FN49">
        <f t="shared" si="31"/>
        <v>0</v>
      </c>
      <c r="FO49">
        <f t="shared" si="31"/>
        <v>2</v>
      </c>
      <c r="FP49">
        <f t="shared" si="31"/>
        <v>0</v>
      </c>
      <c r="FQ49">
        <f t="shared" si="31"/>
        <v>0</v>
      </c>
      <c r="FR49">
        <f t="shared" si="31"/>
        <v>0</v>
      </c>
      <c r="FS49">
        <f t="shared" si="15"/>
        <v>0</v>
      </c>
      <c r="FT49">
        <f t="shared" si="16"/>
        <v>0</v>
      </c>
      <c r="FU49">
        <f t="shared" si="17"/>
        <v>0</v>
      </c>
      <c r="FV49">
        <f t="shared" si="18"/>
        <v>0</v>
      </c>
      <c r="FW49">
        <f t="shared" si="19"/>
        <v>0</v>
      </c>
      <c r="FX49">
        <f t="shared" si="20"/>
        <v>0</v>
      </c>
      <c r="FY49">
        <f t="shared" si="21"/>
        <v>0</v>
      </c>
      <c r="FZ49">
        <f t="shared" si="22"/>
        <v>0</v>
      </c>
      <c r="GA49">
        <f t="shared" si="23"/>
        <v>0</v>
      </c>
      <c r="GB49">
        <f t="shared" si="24"/>
        <v>0</v>
      </c>
      <c r="GC49">
        <f t="shared" si="25"/>
        <v>0</v>
      </c>
      <c r="GD49">
        <f t="shared" si="26"/>
        <v>0</v>
      </c>
      <c r="GE49">
        <f t="shared" si="27"/>
        <v>0</v>
      </c>
      <c r="GF49">
        <f t="shared" si="28"/>
        <v>0</v>
      </c>
      <c r="GG49">
        <f t="shared" si="29"/>
        <v>0</v>
      </c>
      <c r="GH49">
        <f t="shared" si="32"/>
        <v>0</v>
      </c>
      <c r="GI49">
        <f t="shared" si="33"/>
        <v>0</v>
      </c>
      <c r="GJ49">
        <f t="shared" si="33"/>
        <v>1</v>
      </c>
      <c r="GK49">
        <f t="shared" si="33"/>
        <v>14</v>
      </c>
      <c r="GL49">
        <f t="shared" si="33"/>
        <v>0</v>
      </c>
      <c r="GM49">
        <f t="shared" si="33"/>
        <v>1</v>
      </c>
      <c r="GN49">
        <f t="shared" si="33"/>
        <v>64</v>
      </c>
      <c r="GO49">
        <f t="shared" si="33"/>
        <v>1</v>
      </c>
      <c r="GP49">
        <f t="shared" si="33"/>
        <v>12</v>
      </c>
      <c r="GQ49">
        <f t="shared" si="33"/>
        <v>1</v>
      </c>
      <c r="GR49">
        <f t="shared" si="33"/>
        <v>1</v>
      </c>
      <c r="GS49">
        <f t="shared" si="33"/>
        <v>0</v>
      </c>
      <c r="GT49">
        <f t="shared" si="33"/>
        <v>0</v>
      </c>
      <c r="GU49">
        <f t="shared" si="33"/>
        <v>0</v>
      </c>
      <c r="GV49">
        <f t="shared" si="33"/>
        <v>21</v>
      </c>
      <c r="GW49">
        <f t="shared" si="33"/>
        <v>0</v>
      </c>
      <c r="GX49">
        <f t="shared" si="33"/>
        <v>18</v>
      </c>
      <c r="GY49">
        <f t="shared" si="34"/>
        <v>0</v>
      </c>
      <c r="GZ49">
        <f t="shared" si="34"/>
        <v>1</v>
      </c>
      <c r="HA49">
        <f t="shared" si="34"/>
        <v>0</v>
      </c>
      <c r="HB49">
        <f t="shared" si="34"/>
        <v>0</v>
      </c>
      <c r="HD49">
        <f>SUM(DJ49:HB49)</f>
        <v>346</v>
      </c>
    </row>
    <row r="50" spans="1:212" ht="40.5">
      <c r="A50" s="10">
        <v>46</v>
      </c>
      <c r="B50" s="10" t="s">
        <v>604</v>
      </c>
      <c r="C50">
        <v>5</v>
      </c>
      <c r="D50">
        <v>5</v>
      </c>
      <c r="E50" s="2" t="s">
        <v>605</v>
      </c>
      <c r="F50" s="2" t="s">
        <v>606</v>
      </c>
      <c r="G50" s="2">
        <v>5</v>
      </c>
      <c r="H50" s="2"/>
      <c r="I50" s="2"/>
      <c r="J50" t="s">
        <v>401</v>
      </c>
      <c r="K50">
        <v>6</v>
      </c>
      <c r="L50" t="s">
        <v>607</v>
      </c>
      <c r="M50">
        <v>2</v>
      </c>
      <c r="N50" t="s">
        <v>404</v>
      </c>
      <c r="O50">
        <v>1</v>
      </c>
      <c r="P50" t="s">
        <v>408</v>
      </c>
      <c r="Q50">
        <v>1</v>
      </c>
      <c r="Z50" t="s">
        <v>608</v>
      </c>
      <c r="AA50">
        <v>90</v>
      </c>
      <c r="AB50">
        <v>98</v>
      </c>
      <c r="AC50">
        <v>1.5</v>
      </c>
      <c r="AD50">
        <v>1.6</v>
      </c>
      <c r="AE50">
        <v>3167</v>
      </c>
      <c r="AF50">
        <v>3019</v>
      </c>
      <c r="AG50">
        <v>35.2</v>
      </c>
      <c r="AH50">
        <v>30.8</v>
      </c>
      <c r="AI50">
        <v>1</v>
      </c>
      <c r="AJ50">
        <v>1</v>
      </c>
      <c r="AK50" t="s">
        <v>663</v>
      </c>
      <c r="AL50" t="s">
        <v>728</v>
      </c>
      <c r="AR50"/>
      <c r="AS50" t="s">
        <v>456</v>
      </c>
      <c r="AT50" s="2" t="s">
        <v>609</v>
      </c>
      <c r="AU50">
        <v>9</v>
      </c>
      <c r="AV50">
        <v>112</v>
      </c>
      <c r="AW50">
        <v>37.7</v>
      </c>
      <c r="AX50" s="2" t="s">
        <v>610</v>
      </c>
      <c r="AY50" s="2" t="s">
        <v>611</v>
      </c>
      <c r="AZ50" s="2">
        <v>2</v>
      </c>
      <c r="BA50" s="2" t="s">
        <v>612</v>
      </c>
      <c r="BB50">
        <v>2856</v>
      </c>
      <c r="BC50">
        <v>135</v>
      </c>
      <c r="BD50" s="2">
        <v>192</v>
      </c>
      <c r="BE50" s="2">
        <v>134</v>
      </c>
      <c r="BF50" s="2">
        <v>10</v>
      </c>
      <c r="BG50" s="2">
        <v>69</v>
      </c>
      <c r="BH50" s="2">
        <v>11</v>
      </c>
      <c r="BI50" s="2">
        <v>21</v>
      </c>
      <c r="BK50" s="2">
        <v>55</v>
      </c>
      <c r="BN50">
        <v>42</v>
      </c>
      <c r="CJ50">
        <v>1</v>
      </c>
      <c r="CK50" s="2" t="s">
        <v>613</v>
      </c>
      <c r="CL50" t="s">
        <v>614</v>
      </c>
      <c r="CM50">
        <v>2</v>
      </c>
      <c r="CN50" s="2" t="s">
        <v>198</v>
      </c>
      <c r="CO50">
        <v>1</v>
      </c>
      <c r="CP50" s="2" t="s">
        <v>615</v>
      </c>
      <c r="CQ50">
        <v>2</v>
      </c>
      <c r="CR50" s="2">
        <v>3</v>
      </c>
      <c r="CS50" s="2" t="s">
        <v>616</v>
      </c>
      <c r="CT50" s="2" t="s">
        <v>617</v>
      </c>
      <c r="CU50" s="2" t="s">
        <v>618</v>
      </c>
      <c r="CV50" s="2" t="s">
        <v>619</v>
      </c>
      <c r="CW50" s="2" t="s">
        <v>620</v>
      </c>
      <c r="CX50" s="2" t="s">
        <v>621</v>
      </c>
      <c r="CY50" s="2" t="s">
        <v>622</v>
      </c>
      <c r="CZ50">
        <v>12</v>
      </c>
      <c r="DB50" s="2" t="s">
        <v>623</v>
      </c>
      <c r="DJ50">
        <f t="shared" si="35"/>
        <v>4</v>
      </c>
      <c r="DK50">
        <f t="shared" si="35"/>
        <v>1</v>
      </c>
      <c r="DL50">
        <f t="shared" si="35"/>
        <v>1</v>
      </c>
      <c r="DM50">
        <f t="shared" si="35"/>
        <v>23</v>
      </c>
      <c r="DN50">
        <f t="shared" si="35"/>
        <v>12</v>
      </c>
      <c r="DO50">
        <f t="shared" si="38"/>
        <v>2</v>
      </c>
      <c r="DP50">
        <f t="shared" si="38"/>
        <v>1</v>
      </c>
      <c r="DQ50">
        <f t="shared" si="38"/>
        <v>3</v>
      </c>
      <c r="DR50">
        <f t="shared" si="38"/>
        <v>1</v>
      </c>
      <c r="DS50">
        <f t="shared" si="38"/>
        <v>4</v>
      </c>
      <c r="DT50">
        <f t="shared" si="38"/>
        <v>1</v>
      </c>
      <c r="DU50">
        <f t="shared" si="38"/>
        <v>2</v>
      </c>
      <c r="DV50">
        <f t="shared" si="38"/>
        <v>1</v>
      </c>
      <c r="DW50">
        <f t="shared" si="38"/>
        <v>0</v>
      </c>
      <c r="DX50">
        <f t="shared" si="38"/>
        <v>0</v>
      </c>
      <c r="DY50">
        <f t="shared" si="38"/>
        <v>0</v>
      </c>
      <c r="DZ50">
        <f t="shared" si="38"/>
        <v>0</v>
      </c>
      <c r="EA50">
        <f t="shared" si="38"/>
        <v>0</v>
      </c>
      <c r="EB50">
        <f t="shared" si="38"/>
        <v>0</v>
      </c>
      <c r="EC50">
        <f t="shared" si="36"/>
        <v>0</v>
      </c>
      <c r="ED50">
        <f t="shared" si="36"/>
        <v>0</v>
      </c>
      <c r="EE50">
        <f t="shared" si="30"/>
        <v>8</v>
      </c>
      <c r="EF50">
        <f t="shared" si="30"/>
        <v>2</v>
      </c>
      <c r="EG50">
        <f t="shared" si="30"/>
        <v>2</v>
      </c>
      <c r="EH50">
        <f t="shared" si="30"/>
        <v>3</v>
      </c>
      <c r="EI50">
        <f t="shared" si="30"/>
        <v>3</v>
      </c>
      <c r="EJ50">
        <f t="shared" si="30"/>
        <v>4</v>
      </c>
      <c r="EK50">
        <f t="shared" si="30"/>
        <v>4</v>
      </c>
      <c r="EL50">
        <f t="shared" si="30"/>
        <v>4</v>
      </c>
      <c r="EM50">
        <f t="shared" si="30"/>
        <v>4</v>
      </c>
      <c r="EN50">
        <f t="shared" si="30"/>
        <v>1</v>
      </c>
      <c r="EO50">
        <f t="shared" si="30"/>
        <v>1</v>
      </c>
      <c r="EP50">
        <f t="shared" si="30"/>
        <v>6</v>
      </c>
      <c r="EQ50">
        <f t="shared" si="30"/>
        <v>4</v>
      </c>
      <c r="ER50">
        <f t="shared" si="30"/>
        <v>0</v>
      </c>
      <c r="ES50">
        <f t="shared" si="3"/>
        <v>0</v>
      </c>
      <c r="ET50">
        <f t="shared" si="37"/>
        <v>4</v>
      </c>
      <c r="EU50">
        <f t="shared" si="37"/>
        <v>11</v>
      </c>
      <c r="EV50">
        <f t="shared" si="37"/>
        <v>1</v>
      </c>
      <c r="EW50">
        <f t="shared" si="37"/>
        <v>3</v>
      </c>
      <c r="EX50">
        <f t="shared" si="37"/>
        <v>4</v>
      </c>
      <c r="EY50">
        <f t="shared" si="37"/>
        <v>11</v>
      </c>
      <c r="EZ50">
        <f t="shared" si="37"/>
        <v>10</v>
      </c>
      <c r="FA50">
        <f t="shared" si="37"/>
        <v>1</v>
      </c>
      <c r="FB50">
        <f t="shared" si="37"/>
        <v>30</v>
      </c>
      <c r="FC50">
        <f t="shared" si="37"/>
        <v>4</v>
      </c>
      <c r="FD50">
        <f t="shared" si="37"/>
        <v>3</v>
      </c>
      <c r="FE50">
        <f t="shared" si="37"/>
        <v>3</v>
      </c>
      <c r="FF50">
        <f t="shared" si="37"/>
        <v>3</v>
      </c>
      <c r="FG50">
        <f t="shared" si="37"/>
        <v>2</v>
      </c>
      <c r="FH50">
        <f t="shared" si="37"/>
        <v>2</v>
      </c>
      <c r="FI50">
        <f t="shared" si="37"/>
        <v>2</v>
      </c>
      <c r="FJ50">
        <f t="shared" si="31"/>
        <v>2</v>
      </c>
      <c r="FK50">
        <f t="shared" si="31"/>
        <v>0</v>
      </c>
      <c r="FL50">
        <f t="shared" si="31"/>
        <v>2</v>
      </c>
      <c r="FM50">
        <f t="shared" si="31"/>
        <v>0</v>
      </c>
      <c r="FN50">
        <f t="shared" si="31"/>
        <v>0</v>
      </c>
      <c r="FO50">
        <f t="shared" si="31"/>
        <v>2</v>
      </c>
      <c r="FP50">
        <f t="shared" si="31"/>
        <v>0</v>
      </c>
      <c r="FQ50">
        <f t="shared" si="31"/>
        <v>0</v>
      </c>
      <c r="FR50">
        <f t="shared" si="31"/>
        <v>0</v>
      </c>
      <c r="FS50">
        <f t="shared" si="15"/>
        <v>0</v>
      </c>
      <c r="FT50">
        <f t="shared" si="16"/>
        <v>0</v>
      </c>
      <c r="FU50">
        <f t="shared" si="17"/>
        <v>0</v>
      </c>
      <c r="FV50">
        <f t="shared" si="18"/>
        <v>0</v>
      </c>
      <c r="FW50">
        <f t="shared" si="19"/>
        <v>0</v>
      </c>
      <c r="FX50">
        <f t="shared" si="20"/>
        <v>0</v>
      </c>
      <c r="FY50">
        <f t="shared" si="21"/>
        <v>0</v>
      </c>
      <c r="FZ50">
        <f t="shared" si="22"/>
        <v>0</v>
      </c>
      <c r="GA50">
        <f t="shared" si="23"/>
        <v>0</v>
      </c>
      <c r="GB50">
        <f t="shared" si="24"/>
        <v>0</v>
      </c>
      <c r="GC50">
        <f t="shared" si="25"/>
        <v>0</v>
      </c>
      <c r="GD50">
        <f t="shared" si="26"/>
        <v>0</v>
      </c>
      <c r="GE50">
        <f t="shared" si="27"/>
        <v>0</v>
      </c>
      <c r="GF50">
        <f t="shared" si="28"/>
        <v>0</v>
      </c>
      <c r="GG50">
        <f t="shared" si="29"/>
        <v>0</v>
      </c>
      <c r="GH50">
        <f t="shared" si="32"/>
        <v>0</v>
      </c>
      <c r="GI50">
        <f t="shared" si="33"/>
        <v>0</v>
      </c>
      <c r="GJ50">
        <f t="shared" si="33"/>
        <v>1</v>
      </c>
      <c r="GK50">
        <f t="shared" si="33"/>
        <v>37</v>
      </c>
      <c r="GL50">
        <f t="shared" si="33"/>
        <v>27</v>
      </c>
      <c r="GM50">
        <f t="shared" si="33"/>
        <v>1</v>
      </c>
      <c r="GN50">
        <f t="shared" si="33"/>
        <v>27</v>
      </c>
      <c r="GO50">
        <f t="shared" si="33"/>
        <v>1</v>
      </c>
      <c r="GP50">
        <f t="shared" si="33"/>
        <v>24</v>
      </c>
      <c r="GQ50">
        <f t="shared" si="33"/>
        <v>1</v>
      </c>
      <c r="GR50">
        <f t="shared" si="33"/>
        <v>1</v>
      </c>
      <c r="GS50">
        <f t="shared" si="33"/>
        <v>42</v>
      </c>
      <c r="GT50">
        <f t="shared" si="33"/>
        <v>27</v>
      </c>
      <c r="GU50">
        <f t="shared" si="33"/>
        <v>23</v>
      </c>
      <c r="GV50">
        <f t="shared" si="33"/>
        <v>8</v>
      </c>
      <c r="GW50">
        <f t="shared" si="33"/>
        <v>14</v>
      </c>
      <c r="GX50">
        <f t="shared" si="33"/>
        <v>12</v>
      </c>
      <c r="GY50">
        <f t="shared" si="34"/>
        <v>27</v>
      </c>
      <c r="GZ50">
        <f t="shared" si="34"/>
        <v>2</v>
      </c>
      <c r="HA50">
        <f t="shared" si="34"/>
        <v>0</v>
      </c>
      <c r="HB50">
        <f t="shared" si="34"/>
        <v>17</v>
      </c>
      <c r="HD50">
        <f>SUM(DJ50:HB50)</f>
        <v>494</v>
      </c>
    </row>
    <row r="51" spans="1:212" ht="54">
      <c r="A51" s="10">
        <v>47</v>
      </c>
      <c r="B51" s="10" t="s">
        <v>624</v>
      </c>
      <c r="C51">
        <v>4</v>
      </c>
      <c r="D51">
        <v>2</v>
      </c>
      <c r="E51" s="2" t="s">
        <v>625</v>
      </c>
      <c r="F51" s="2" t="s">
        <v>626</v>
      </c>
      <c r="G51" s="2">
        <v>4</v>
      </c>
      <c r="H51" s="2">
        <v>4</v>
      </c>
      <c r="I51" s="2">
        <v>1</v>
      </c>
      <c r="J51" t="s">
        <v>401</v>
      </c>
      <c r="K51">
        <v>2</v>
      </c>
      <c r="L51" t="s">
        <v>403</v>
      </c>
      <c r="M51">
        <v>1</v>
      </c>
      <c r="N51" t="s">
        <v>493</v>
      </c>
      <c r="O51">
        <v>1</v>
      </c>
      <c r="Z51" t="s">
        <v>627</v>
      </c>
      <c r="AA51">
        <v>70</v>
      </c>
      <c r="AB51">
        <v>24</v>
      </c>
      <c r="AC51">
        <v>2</v>
      </c>
      <c r="AD51">
        <v>1</v>
      </c>
      <c r="AE51">
        <v>2112</v>
      </c>
      <c r="AF51">
        <v>480</v>
      </c>
      <c r="AG51">
        <v>35</v>
      </c>
      <c r="AH51">
        <v>20</v>
      </c>
      <c r="AI51">
        <v>1.5</v>
      </c>
      <c r="AJ51">
        <v>2</v>
      </c>
      <c r="AK51" t="s">
        <v>628</v>
      </c>
      <c r="AL51" t="s">
        <v>728</v>
      </c>
      <c r="AM51">
        <v>22500</v>
      </c>
      <c r="AN51">
        <v>22500</v>
      </c>
      <c r="AO51">
        <v>18000</v>
      </c>
      <c r="AP51">
        <v>18000</v>
      </c>
      <c r="AQ51">
        <v>18000</v>
      </c>
      <c r="AR51" s="1">
        <v>1</v>
      </c>
      <c r="AS51" t="s">
        <v>456</v>
      </c>
      <c r="AT51" s="2" t="s">
        <v>629</v>
      </c>
      <c r="AU51">
        <v>25</v>
      </c>
      <c r="AV51">
        <v>60</v>
      </c>
      <c r="AW51">
        <v>42.5</v>
      </c>
      <c r="AX51" s="2" t="s">
        <v>754</v>
      </c>
      <c r="AY51" s="2" t="s">
        <v>630</v>
      </c>
      <c r="AZ51" s="2">
        <v>3</v>
      </c>
      <c r="BA51" s="2" t="s">
        <v>631</v>
      </c>
      <c r="BB51">
        <v>16</v>
      </c>
      <c r="BC51">
        <v>10</v>
      </c>
      <c r="BE51">
        <v>10</v>
      </c>
      <c r="BF51">
        <v>20</v>
      </c>
      <c r="BN51">
        <v>26</v>
      </c>
      <c r="BS51">
        <v>14</v>
      </c>
      <c r="BT51">
        <v>10</v>
      </c>
      <c r="BU51">
        <v>46</v>
      </c>
      <c r="BW51">
        <v>4</v>
      </c>
      <c r="BX51">
        <v>6</v>
      </c>
      <c r="CB51">
        <v>2</v>
      </c>
      <c r="CJ51">
        <v>2</v>
      </c>
      <c r="CK51" s="2" t="s">
        <v>632</v>
      </c>
      <c r="CL51" t="s">
        <v>633</v>
      </c>
      <c r="CM51">
        <v>2</v>
      </c>
      <c r="CN51" s="2" t="s">
        <v>634</v>
      </c>
      <c r="CO51">
        <v>1</v>
      </c>
      <c r="CP51" s="2" t="s">
        <v>635</v>
      </c>
      <c r="CQ51">
        <v>1</v>
      </c>
      <c r="CS51" s="2" t="s">
        <v>636</v>
      </c>
      <c r="CT51" s="2" t="s">
        <v>637</v>
      </c>
      <c r="CU51" s="2" t="s">
        <v>638</v>
      </c>
      <c r="CV51" s="2" t="s">
        <v>639</v>
      </c>
      <c r="CW51" s="2" t="s">
        <v>640</v>
      </c>
      <c r="CX51" s="2" t="s">
        <v>641</v>
      </c>
      <c r="CY51" s="2" t="s">
        <v>642</v>
      </c>
      <c r="CZ51">
        <v>23</v>
      </c>
      <c r="DB51" s="2" t="s">
        <v>643</v>
      </c>
      <c r="DJ51">
        <f t="shared" si="35"/>
        <v>3</v>
      </c>
      <c r="DK51">
        <f t="shared" si="35"/>
        <v>1</v>
      </c>
      <c r="DL51">
        <f t="shared" si="35"/>
        <v>1</v>
      </c>
      <c r="DM51">
        <f t="shared" si="35"/>
        <v>21</v>
      </c>
      <c r="DN51">
        <f t="shared" si="35"/>
        <v>8</v>
      </c>
      <c r="DO51">
        <f t="shared" si="38"/>
        <v>2</v>
      </c>
      <c r="DP51">
        <f t="shared" si="38"/>
        <v>1</v>
      </c>
      <c r="DQ51">
        <f t="shared" si="38"/>
        <v>2</v>
      </c>
      <c r="DR51">
        <f t="shared" si="38"/>
        <v>1</v>
      </c>
      <c r="DS51">
        <f t="shared" si="38"/>
        <v>3</v>
      </c>
      <c r="DT51">
        <f t="shared" si="38"/>
        <v>1</v>
      </c>
      <c r="DU51">
        <f t="shared" si="38"/>
        <v>0</v>
      </c>
      <c r="DV51">
        <f t="shared" si="38"/>
        <v>0</v>
      </c>
      <c r="DW51">
        <f t="shared" si="38"/>
        <v>0</v>
      </c>
      <c r="DX51">
        <f t="shared" si="38"/>
        <v>0</v>
      </c>
      <c r="DY51">
        <f t="shared" si="38"/>
        <v>0</v>
      </c>
      <c r="DZ51">
        <f t="shared" si="38"/>
        <v>0</v>
      </c>
      <c r="EA51">
        <f t="shared" si="38"/>
        <v>0</v>
      </c>
      <c r="EB51">
        <f t="shared" si="38"/>
        <v>0</v>
      </c>
      <c r="EC51">
        <f t="shared" si="36"/>
        <v>0</v>
      </c>
      <c r="ED51">
        <f t="shared" si="36"/>
        <v>0</v>
      </c>
      <c r="EE51">
        <f t="shared" si="30"/>
        <v>8</v>
      </c>
      <c r="EF51">
        <f t="shared" si="30"/>
        <v>2</v>
      </c>
      <c r="EG51">
        <f t="shared" si="30"/>
        <v>2</v>
      </c>
      <c r="EH51">
        <f t="shared" si="30"/>
        <v>1</v>
      </c>
      <c r="EI51">
        <f t="shared" si="30"/>
        <v>1</v>
      </c>
      <c r="EJ51">
        <f t="shared" si="30"/>
        <v>4</v>
      </c>
      <c r="EK51">
        <f t="shared" si="30"/>
        <v>3</v>
      </c>
      <c r="EL51">
        <f t="shared" si="30"/>
        <v>2</v>
      </c>
      <c r="EM51">
        <f t="shared" si="30"/>
        <v>2</v>
      </c>
      <c r="EN51">
        <f t="shared" si="30"/>
        <v>3</v>
      </c>
      <c r="EO51">
        <f t="shared" si="30"/>
        <v>1</v>
      </c>
      <c r="EP51">
        <f t="shared" si="30"/>
        <v>16</v>
      </c>
      <c r="EQ51">
        <f t="shared" si="30"/>
        <v>4</v>
      </c>
      <c r="ER51">
        <f t="shared" si="30"/>
        <v>5</v>
      </c>
      <c r="ES51">
        <f t="shared" si="3"/>
        <v>5</v>
      </c>
      <c r="ET51">
        <f t="shared" si="37"/>
        <v>4</v>
      </c>
      <c r="EU51">
        <f t="shared" si="37"/>
        <v>43</v>
      </c>
      <c r="EV51">
        <f t="shared" si="37"/>
        <v>2</v>
      </c>
      <c r="EW51">
        <f t="shared" si="37"/>
        <v>2</v>
      </c>
      <c r="EX51">
        <f t="shared" si="37"/>
        <v>4</v>
      </c>
      <c r="EY51">
        <f t="shared" si="37"/>
        <v>9</v>
      </c>
      <c r="EZ51">
        <f t="shared" si="37"/>
        <v>53</v>
      </c>
      <c r="FA51">
        <f t="shared" si="37"/>
        <v>1</v>
      </c>
      <c r="FB51">
        <f t="shared" si="37"/>
        <v>54</v>
      </c>
      <c r="FC51">
        <f t="shared" si="37"/>
        <v>2</v>
      </c>
      <c r="FD51">
        <f t="shared" si="37"/>
        <v>2</v>
      </c>
      <c r="FE51">
        <f t="shared" si="37"/>
        <v>0</v>
      </c>
      <c r="FF51">
        <f t="shared" si="37"/>
        <v>2</v>
      </c>
      <c r="FG51">
        <f t="shared" si="37"/>
        <v>2</v>
      </c>
      <c r="FH51">
        <f t="shared" si="37"/>
        <v>0</v>
      </c>
      <c r="FI51">
        <f t="shared" si="37"/>
        <v>0</v>
      </c>
      <c r="FJ51">
        <f t="shared" si="31"/>
        <v>0</v>
      </c>
      <c r="FK51">
        <f t="shared" si="31"/>
        <v>0</v>
      </c>
      <c r="FL51">
        <f t="shared" si="31"/>
        <v>0</v>
      </c>
      <c r="FM51">
        <f t="shared" si="31"/>
        <v>0</v>
      </c>
      <c r="FN51">
        <f t="shared" si="31"/>
        <v>0</v>
      </c>
      <c r="FO51">
        <f t="shared" si="31"/>
        <v>2</v>
      </c>
      <c r="FP51">
        <f t="shared" si="31"/>
        <v>0</v>
      </c>
      <c r="FQ51">
        <f t="shared" si="31"/>
        <v>0</v>
      </c>
      <c r="FR51">
        <f t="shared" si="31"/>
        <v>0</v>
      </c>
      <c r="FS51">
        <f t="shared" si="15"/>
        <v>2</v>
      </c>
      <c r="FT51">
        <f t="shared" si="16"/>
        <v>2</v>
      </c>
      <c r="FU51">
        <f t="shared" si="17"/>
        <v>2</v>
      </c>
      <c r="FV51">
        <f t="shared" si="18"/>
        <v>0</v>
      </c>
      <c r="FW51">
        <f t="shared" si="19"/>
        <v>1</v>
      </c>
      <c r="FX51">
        <f t="shared" si="20"/>
        <v>1</v>
      </c>
      <c r="FY51">
        <f t="shared" si="21"/>
        <v>0</v>
      </c>
      <c r="FZ51">
        <f t="shared" si="22"/>
        <v>0</v>
      </c>
      <c r="GA51">
        <f t="shared" si="23"/>
        <v>0</v>
      </c>
      <c r="GB51">
        <f t="shared" si="24"/>
        <v>1</v>
      </c>
      <c r="GC51">
        <f t="shared" si="25"/>
        <v>0</v>
      </c>
      <c r="GD51">
        <f t="shared" si="26"/>
        <v>0</v>
      </c>
      <c r="GE51">
        <f t="shared" si="27"/>
        <v>0</v>
      </c>
      <c r="GF51">
        <f t="shared" si="28"/>
        <v>0</v>
      </c>
      <c r="GG51">
        <f t="shared" si="29"/>
        <v>0</v>
      </c>
      <c r="GH51">
        <f t="shared" si="32"/>
        <v>0</v>
      </c>
      <c r="GI51">
        <f t="shared" si="33"/>
        <v>0</v>
      </c>
      <c r="GJ51">
        <f t="shared" si="33"/>
        <v>1</v>
      </c>
      <c r="GK51">
        <f t="shared" si="33"/>
        <v>59</v>
      </c>
      <c r="GL51">
        <f t="shared" si="33"/>
        <v>48</v>
      </c>
      <c r="GM51">
        <f t="shared" si="33"/>
        <v>1</v>
      </c>
      <c r="GN51">
        <f t="shared" si="33"/>
        <v>48</v>
      </c>
      <c r="GO51">
        <f t="shared" si="33"/>
        <v>1</v>
      </c>
      <c r="GP51">
        <f t="shared" si="33"/>
        <v>74</v>
      </c>
      <c r="GQ51">
        <f t="shared" si="33"/>
        <v>1</v>
      </c>
      <c r="GR51">
        <f t="shared" si="33"/>
        <v>0</v>
      </c>
      <c r="GS51">
        <f t="shared" si="33"/>
        <v>42</v>
      </c>
      <c r="GT51">
        <f t="shared" si="33"/>
        <v>39</v>
      </c>
      <c r="GU51">
        <f t="shared" si="33"/>
        <v>47</v>
      </c>
      <c r="GV51">
        <f t="shared" si="33"/>
        <v>48</v>
      </c>
      <c r="GW51">
        <f t="shared" si="33"/>
        <v>53</v>
      </c>
      <c r="GX51">
        <f>LEN(CX51)</f>
        <v>48</v>
      </c>
      <c r="GY51">
        <f t="shared" si="34"/>
        <v>26</v>
      </c>
      <c r="GZ51">
        <f t="shared" si="34"/>
        <v>2</v>
      </c>
      <c r="HA51">
        <f t="shared" si="34"/>
        <v>0</v>
      </c>
      <c r="HB51">
        <f t="shared" si="34"/>
        <v>61</v>
      </c>
      <c r="HD51">
        <f>SUM(DJ51:HB51)</f>
        <v>893</v>
      </c>
    </row>
    <row r="52" spans="5:212" ht="13.5">
      <c r="E52" s="2"/>
      <c r="F52" s="2"/>
      <c r="G52" s="2"/>
      <c r="H52" s="2"/>
      <c r="I52" s="2"/>
      <c r="AA52" t="s">
        <v>680</v>
      </c>
      <c r="AR52"/>
      <c r="AX52" s="2"/>
      <c r="BA52" s="2"/>
      <c r="CJ52" t="s">
        <v>680</v>
      </c>
      <c r="CN52" s="2"/>
      <c r="CP52" s="2"/>
      <c r="CS52" s="2"/>
      <c r="CT52" s="2"/>
      <c r="CU52" s="2"/>
      <c r="CV52" s="2"/>
      <c r="CW52" s="2"/>
      <c r="CX52" s="2"/>
      <c r="CY52" s="2"/>
      <c r="DJ52">
        <f t="shared" si="35"/>
        <v>0</v>
      </c>
      <c r="DK52">
        <f t="shared" si="35"/>
        <v>0</v>
      </c>
      <c r="DL52">
        <f t="shared" si="35"/>
        <v>0</v>
      </c>
      <c r="DM52">
        <f t="shared" si="35"/>
        <v>0</v>
      </c>
      <c r="DN52">
        <f t="shared" si="35"/>
        <v>0</v>
      </c>
      <c r="DO52">
        <f t="shared" si="38"/>
        <v>0</v>
      </c>
      <c r="DP52">
        <f t="shared" si="38"/>
        <v>0</v>
      </c>
      <c r="DQ52">
        <f t="shared" si="38"/>
        <v>0</v>
      </c>
      <c r="DR52">
        <f t="shared" si="38"/>
        <v>0</v>
      </c>
      <c r="DS52">
        <f t="shared" si="38"/>
        <v>0</v>
      </c>
      <c r="DT52">
        <f t="shared" si="38"/>
        <v>0</v>
      </c>
      <c r="DU52">
        <f t="shared" si="38"/>
        <v>0</v>
      </c>
      <c r="DV52">
        <f t="shared" si="38"/>
        <v>0</v>
      </c>
      <c r="DW52">
        <f t="shared" si="38"/>
        <v>0</v>
      </c>
      <c r="DX52">
        <f t="shared" si="38"/>
        <v>0</v>
      </c>
      <c r="DY52">
        <f t="shared" si="38"/>
        <v>0</v>
      </c>
      <c r="DZ52">
        <f t="shared" si="38"/>
        <v>0</v>
      </c>
      <c r="EA52">
        <f t="shared" si="38"/>
        <v>0</v>
      </c>
      <c r="EB52">
        <f t="shared" si="38"/>
        <v>0</v>
      </c>
      <c r="EC52">
        <f t="shared" si="36"/>
        <v>0</v>
      </c>
      <c r="ED52">
        <f t="shared" si="36"/>
        <v>0</v>
      </c>
      <c r="EE52">
        <f t="shared" si="30"/>
        <v>0</v>
      </c>
      <c r="EF52">
        <f t="shared" si="30"/>
        <v>1</v>
      </c>
      <c r="EG52">
        <f t="shared" si="30"/>
        <v>0</v>
      </c>
      <c r="EH52">
        <f t="shared" si="30"/>
        <v>0</v>
      </c>
      <c r="EI52">
        <f t="shared" si="30"/>
        <v>0</v>
      </c>
      <c r="EJ52">
        <f t="shared" si="30"/>
        <v>0</v>
      </c>
      <c r="EK52">
        <f t="shared" si="30"/>
        <v>0</v>
      </c>
      <c r="EL52">
        <f t="shared" si="30"/>
        <v>0</v>
      </c>
      <c r="EM52">
        <f t="shared" si="30"/>
        <v>0</v>
      </c>
      <c r="EN52">
        <f t="shared" si="30"/>
        <v>0</v>
      </c>
      <c r="EO52">
        <f t="shared" si="30"/>
        <v>0</v>
      </c>
      <c r="EP52">
        <f t="shared" si="30"/>
        <v>0</v>
      </c>
      <c r="EQ52">
        <f t="shared" si="30"/>
        <v>0</v>
      </c>
      <c r="ER52">
        <f t="shared" si="30"/>
        <v>0</v>
      </c>
      <c r="ES52">
        <f t="shared" si="3"/>
        <v>0</v>
      </c>
      <c r="ET52">
        <f t="shared" si="37"/>
        <v>0</v>
      </c>
      <c r="EU52">
        <f t="shared" si="37"/>
        <v>0</v>
      </c>
      <c r="EV52">
        <f t="shared" si="37"/>
        <v>0</v>
      </c>
      <c r="EW52">
        <f t="shared" si="37"/>
        <v>0</v>
      </c>
      <c r="EX52">
        <f t="shared" si="37"/>
        <v>0</v>
      </c>
      <c r="EY52">
        <f t="shared" si="37"/>
        <v>0</v>
      </c>
      <c r="EZ52">
        <f t="shared" si="37"/>
        <v>0</v>
      </c>
      <c r="FA52">
        <f t="shared" si="37"/>
        <v>0</v>
      </c>
      <c r="FB52">
        <f t="shared" si="37"/>
        <v>0</v>
      </c>
      <c r="FC52">
        <f t="shared" si="37"/>
        <v>0</v>
      </c>
      <c r="FD52">
        <f t="shared" si="37"/>
        <v>0</v>
      </c>
      <c r="FE52">
        <f t="shared" si="37"/>
        <v>0</v>
      </c>
      <c r="FF52">
        <f t="shared" si="37"/>
        <v>0</v>
      </c>
      <c r="FG52">
        <f t="shared" si="37"/>
        <v>0</v>
      </c>
      <c r="FH52">
        <f t="shared" si="37"/>
        <v>0</v>
      </c>
      <c r="FI52">
        <f>LEN(BH52)</f>
        <v>0</v>
      </c>
      <c r="FJ52">
        <f t="shared" si="31"/>
        <v>0</v>
      </c>
      <c r="FK52">
        <f t="shared" si="31"/>
        <v>0</v>
      </c>
      <c r="FL52">
        <f t="shared" si="31"/>
        <v>0</v>
      </c>
      <c r="FM52">
        <f t="shared" si="31"/>
        <v>0</v>
      </c>
      <c r="FN52">
        <f t="shared" si="31"/>
        <v>0</v>
      </c>
      <c r="FO52">
        <f t="shared" si="31"/>
        <v>0</v>
      </c>
      <c r="FP52">
        <f t="shared" si="31"/>
        <v>0</v>
      </c>
      <c r="FQ52">
        <f t="shared" si="31"/>
        <v>0</v>
      </c>
      <c r="FR52">
        <f t="shared" si="31"/>
        <v>0</v>
      </c>
      <c r="FS52">
        <f t="shared" si="15"/>
        <v>0</v>
      </c>
      <c r="FT52">
        <f t="shared" si="16"/>
        <v>0</v>
      </c>
      <c r="FU52">
        <f t="shared" si="17"/>
        <v>0</v>
      </c>
      <c r="FV52">
        <f t="shared" si="18"/>
        <v>0</v>
      </c>
      <c r="FW52">
        <f t="shared" si="19"/>
        <v>0</v>
      </c>
      <c r="FX52">
        <f t="shared" si="20"/>
        <v>0</v>
      </c>
      <c r="FY52">
        <f t="shared" si="21"/>
        <v>0</v>
      </c>
      <c r="FZ52">
        <f t="shared" si="22"/>
        <v>0</v>
      </c>
      <c r="GA52">
        <f t="shared" si="23"/>
        <v>0</v>
      </c>
      <c r="GB52">
        <f t="shared" si="24"/>
        <v>0</v>
      </c>
      <c r="GC52">
        <f t="shared" si="25"/>
        <v>0</v>
      </c>
      <c r="GD52">
        <f t="shared" si="26"/>
        <v>0</v>
      </c>
      <c r="GE52">
        <f t="shared" si="27"/>
        <v>0</v>
      </c>
      <c r="GF52">
        <f t="shared" si="28"/>
        <v>0</v>
      </c>
      <c r="GG52">
        <f t="shared" si="29"/>
        <v>0</v>
      </c>
      <c r="GH52">
        <f t="shared" si="32"/>
        <v>0</v>
      </c>
      <c r="GI52">
        <f aca="true" t="shared" si="39" ref="GI52:GW54">LEN(CI52)</f>
        <v>0</v>
      </c>
      <c r="GJ52">
        <f t="shared" si="39"/>
        <v>1</v>
      </c>
      <c r="GK52">
        <f t="shared" si="39"/>
        <v>0</v>
      </c>
      <c r="GL52">
        <f t="shared" si="39"/>
        <v>0</v>
      </c>
      <c r="GM52">
        <f t="shared" si="39"/>
        <v>0</v>
      </c>
      <c r="GN52">
        <f t="shared" si="39"/>
        <v>0</v>
      </c>
      <c r="GO52">
        <f t="shared" si="39"/>
        <v>0</v>
      </c>
      <c r="GP52">
        <f t="shared" si="39"/>
        <v>0</v>
      </c>
      <c r="GQ52">
        <f t="shared" si="39"/>
        <v>0</v>
      </c>
      <c r="GR52">
        <f t="shared" si="39"/>
        <v>0</v>
      </c>
      <c r="GS52">
        <f t="shared" si="39"/>
        <v>0</v>
      </c>
      <c r="GT52">
        <f t="shared" si="39"/>
        <v>0</v>
      </c>
      <c r="GU52">
        <f t="shared" si="39"/>
        <v>0</v>
      </c>
      <c r="GV52">
        <f t="shared" si="39"/>
        <v>0</v>
      </c>
      <c r="GW52">
        <f t="shared" si="39"/>
        <v>0</v>
      </c>
      <c r="GX52">
        <f>LEN(CX52)</f>
        <v>0</v>
      </c>
      <c r="GY52">
        <f t="shared" si="34"/>
        <v>0</v>
      </c>
      <c r="GZ52">
        <f t="shared" si="34"/>
        <v>0</v>
      </c>
      <c r="HA52">
        <f t="shared" si="34"/>
        <v>0</v>
      </c>
      <c r="HB52">
        <f t="shared" si="34"/>
        <v>0</v>
      </c>
      <c r="HD52">
        <f>SUM(DJ52:HB52)</f>
        <v>2</v>
      </c>
    </row>
    <row r="53" spans="5:212" ht="13.5">
      <c r="E53" s="2"/>
      <c r="F53" s="2"/>
      <c r="G53" s="2"/>
      <c r="H53" s="2"/>
      <c r="I53" s="2"/>
      <c r="AA53" t="s">
        <v>680</v>
      </c>
      <c r="AR53"/>
      <c r="AX53" s="2"/>
      <c r="AZ53" s="2">
        <f>COUNTIF(AZ$5:AZ$51,1)</f>
        <v>0</v>
      </c>
      <c r="BA53" s="2"/>
      <c r="CJ53" t="s">
        <v>680</v>
      </c>
      <c r="CN53" s="2"/>
      <c r="CP53" s="2"/>
      <c r="CS53" s="2"/>
      <c r="CT53" s="2"/>
      <c r="CU53" s="2"/>
      <c r="CV53" s="2"/>
      <c r="CW53" s="2"/>
      <c r="CX53" s="2"/>
      <c r="CY53" s="2"/>
      <c r="DJ53">
        <f t="shared" si="35"/>
        <v>0</v>
      </c>
      <c r="DK53">
        <f t="shared" si="35"/>
        <v>0</v>
      </c>
      <c r="DL53">
        <f t="shared" si="35"/>
        <v>0</v>
      </c>
      <c r="DM53">
        <f t="shared" si="35"/>
        <v>0</v>
      </c>
      <c r="DN53">
        <f t="shared" si="35"/>
        <v>0</v>
      </c>
      <c r="DO53">
        <f t="shared" si="38"/>
        <v>0</v>
      </c>
      <c r="DP53">
        <f t="shared" si="38"/>
        <v>0</v>
      </c>
      <c r="DQ53">
        <f t="shared" si="38"/>
        <v>0</v>
      </c>
      <c r="DR53">
        <f t="shared" si="38"/>
        <v>0</v>
      </c>
      <c r="DS53">
        <f t="shared" si="38"/>
        <v>0</v>
      </c>
      <c r="DT53">
        <f t="shared" si="38"/>
        <v>0</v>
      </c>
      <c r="DU53">
        <f t="shared" si="38"/>
        <v>0</v>
      </c>
      <c r="DV53">
        <f t="shared" si="38"/>
        <v>0</v>
      </c>
      <c r="DW53">
        <f t="shared" si="38"/>
        <v>0</v>
      </c>
      <c r="DX53">
        <f t="shared" si="38"/>
        <v>0</v>
      </c>
      <c r="DY53">
        <f t="shared" si="38"/>
        <v>0</v>
      </c>
      <c r="DZ53">
        <f t="shared" si="38"/>
        <v>0</v>
      </c>
      <c r="EA53">
        <f t="shared" si="38"/>
        <v>0</v>
      </c>
      <c r="EB53">
        <f t="shared" si="38"/>
        <v>0</v>
      </c>
      <c r="EC53">
        <f t="shared" si="36"/>
        <v>0</v>
      </c>
      <c r="ED53">
        <f t="shared" si="36"/>
        <v>0</v>
      </c>
      <c r="EE53">
        <f t="shared" si="30"/>
        <v>0</v>
      </c>
      <c r="EF53">
        <f t="shared" si="30"/>
        <v>1</v>
      </c>
      <c r="EG53">
        <f t="shared" si="30"/>
        <v>0</v>
      </c>
      <c r="EH53">
        <f t="shared" si="30"/>
        <v>0</v>
      </c>
      <c r="EI53">
        <f t="shared" si="30"/>
        <v>0</v>
      </c>
      <c r="EJ53">
        <f t="shared" si="30"/>
        <v>0</v>
      </c>
      <c r="EK53">
        <f t="shared" si="30"/>
        <v>0</v>
      </c>
      <c r="EL53">
        <f t="shared" si="30"/>
        <v>0</v>
      </c>
      <c r="EM53">
        <f t="shared" si="30"/>
        <v>0</v>
      </c>
      <c r="EN53">
        <f t="shared" si="30"/>
        <v>0</v>
      </c>
      <c r="EO53">
        <f t="shared" si="30"/>
        <v>0</v>
      </c>
      <c r="EP53">
        <f t="shared" si="30"/>
        <v>0</v>
      </c>
      <c r="EQ53">
        <f t="shared" si="30"/>
        <v>0</v>
      </c>
      <c r="ER53">
        <f t="shared" si="30"/>
        <v>0</v>
      </c>
      <c r="ES53">
        <f t="shared" si="3"/>
        <v>0</v>
      </c>
      <c r="ET53">
        <f aca="true" t="shared" si="40" ref="ET53:FH54">LEN(AS53)</f>
        <v>0</v>
      </c>
      <c r="EU53">
        <f t="shared" si="40"/>
        <v>0</v>
      </c>
      <c r="EV53">
        <f t="shared" si="40"/>
        <v>0</v>
      </c>
      <c r="EW53">
        <f t="shared" si="40"/>
        <v>0</v>
      </c>
      <c r="EX53">
        <f t="shared" si="40"/>
        <v>0</v>
      </c>
      <c r="EY53">
        <f t="shared" si="40"/>
        <v>0</v>
      </c>
      <c r="EZ53">
        <f t="shared" si="40"/>
        <v>0</v>
      </c>
      <c r="FA53">
        <f t="shared" si="40"/>
        <v>1</v>
      </c>
      <c r="FB53">
        <f t="shared" si="40"/>
        <v>0</v>
      </c>
      <c r="FC53">
        <f t="shared" si="40"/>
        <v>0</v>
      </c>
      <c r="FD53">
        <f t="shared" si="40"/>
        <v>0</v>
      </c>
      <c r="FE53">
        <f t="shared" si="40"/>
        <v>0</v>
      </c>
      <c r="FF53">
        <f t="shared" si="40"/>
        <v>0</v>
      </c>
      <c r="FG53">
        <f t="shared" si="40"/>
        <v>0</v>
      </c>
      <c r="FH53">
        <f t="shared" si="40"/>
        <v>0</v>
      </c>
      <c r="FI53">
        <f>LEN(BH53)</f>
        <v>0</v>
      </c>
      <c r="FJ53">
        <f t="shared" si="31"/>
        <v>0</v>
      </c>
      <c r="FK53">
        <f t="shared" si="31"/>
        <v>0</v>
      </c>
      <c r="FL53">
        <f t="shared" si="31"/>
        <v>0</v>
      </c>
      <c r="FM53">
        <f t="shared" si="31"/>
        <v>0</v>
      </c>
      <c r="FN53">
        <f t="shared" si="31"/>
        <v>0</v>
      </c>
      <c r="FO53">
        <f t="shared" si="31"/>
        <v>0</v>
      </c>
      <c r="FP53">
        <f t="shared" si="31"/>
        <v>0</v>
      </c>
      <c r="FQ53">
        <f t="shared" si="31"/>
        <v>0</v>
      </c>
      <c r="FR53">
        <f t="shared" si="31"/>
        <v>0</v>
      </c>
      <c r="FS53">
        <f t="shared" si="15"/>
        <v>0</v>
      </c>
      <c r="FT53">
        <f t="shared" si="16"/>
        <v>0</v>
      </c>
      <c r="FU53">
        <f t="shared" si="17"/>
        <v>0</v>
      </c>
      <c r="FV53">
        <f t="shared" si="18"/>
        <v>0</v>
      </c>
      <c r="FW53">
        <f t="shared" si="19"/>
        <v>0</v>
      </c>
      <c r="FX53">
        <f t="shared" si="20"/>
        <v>0</v>
      </c>
      <c r="FY53">
        <f t="shared" si="21"/>
        <v>0</v>
      </c>
      <c r="FZ53">
        <f t="shared" si="22"/>
        <v>0</v>
      </c>
      <c r="GA53">
        <f t="shared" si="23"/>
        <v>0</v>
      </c>
      <c r="GB53">
        <f t="shared" si="24"/>
        <v>0</v>
      </c>
      <c r="GC53">
        <f t="shared" si="25"/>
        <v>0</v>
      </c>
      <c r="GD53">
        <f t="shared" si="26"/>
        <v>0</v>
      </c>
      <c r="GE53">
        <f t="shared" si="27"/>
        <v>0</v>
      </c>
      <c r="GF53">
        <f t="shared" si="28"/>
        <v>0</v>
      </c>
      <c r="GG53">
        <f t="shared" si="29"/>
        <v>0</v>
      </c>
      <c r="GH53">
        <f t="shared" si="32"/>
        <v>0</v>
      </c>
      <c r="GI53">
        <f t="shared" si="39"/>
        <v>0</v>
      </c>
      <c r="GJ53">
        <f t="shared" si="39"/>
        <v>1</v>
      </c>
      <c r="GK53">
        <f t="shared" si="39"/>
        <v>0</v>
      </c>
      <c r="GL53">
        <f t="shared" si="39"/>
        <v>0</v>
      </c>
      <c r="GM53">
        <f t="shared" si="39"/>
        <v>0</v>
      </c>
      <c r="GN53">
        <f t="shared" si="39"/>
        <v>0</v>
      </c>
      <c r="GO53">
        <f t="shared" si="39"/>
        <v>0</v>
      </c>
      <c r="GP53">
        <f t="shared" si="39"/>
        <v>0</v>
      </c>
      <c r="GQ53">
        <f t="shared" si="39"/>
        <v>0</v>
      </c>
      <c r="GR53">
        <f t="shared" si="39"/>
        <v>0</v>
      </c>
      <c r="GS53">
        <f t="shared" si="39"/>
        <v>0</v>
      </c>
      <c r="GT53">
        <f t="shared" si="39"/>
        <v>0</v>
      </c>
      <c r="GU53">
        <f t="shared" si="39"/>
        <v>0</v>
      </c>
      <c r="GV53">
        <f t="shared" si="39"/>
        <v>0</v>
      </c>
      <c r="GW53">
        <f t="shared" si="39"/>
        <v>0</v>
      </c>
      <c r="GX53">
        <f>LEN(CX53)</f>
        <v>0</v>
      </c>
      <c r="GY53">
        <f t="shared" si="34"/>
        <v>0</v>
      </c>
      <c r="GZ53">
        <f t="shared" si="34"/>
        <v>0</v>
      </c>
      <c r="HA53">
        <f t="shared" si="34"/>
        <v>0</v>
      </c>
      <c r="HB53">
        <f t="shared" si="34"/>
        <v>0</v>
      </c>
      <c r="HD53">
        <f>SUM(DJ53:HB53)</f>
        <v>3</v>
      </c>
    </row>
    <row r="54" spans="2:212" ht="13.5">
      <c r="B54" t="s">
        <v>681</v>
      </c>
      <c r="C54">
        <f>COUNT(C$5:C$51)</f>
        <v>34</v>
      </c>
      <c r="D54">
        <f>COUNT(D$5:D$51)</f>
        <v>32</v>
      </c>
      <c r="E54" s="2"/>
      <c r="F54" s="2"/>
      <c r="G54">
        <f>COUNT(G$5:G$51)</f>
        <v>29</v>
      </c>
      <c r="H54">
        <f>COUNT(H$5:H$51)</f>
        <v>17</v>
      </c>
      <c r="I54">
        <f>COUNT(I$5:I$51)</f>
        <v>20</v>
      </c>
      <c r="Z54" t="s">
        <v>681</v>
      </c>
      <c r="AA54">
        <f>COUNT(AA$5:AA$51)</f>
        <v>34</v>
      </c>
      <c r="AB54">
        <f aca="true" t="shared" si="41" ref="AB54:AJ54">COUNT(AB$5:AB$51)</f>
        <v>32</v>
      </c>
      <c r="AC54">
        <f t="shared" si="41"/>
        <v>34</v>
      </c>
      <c r="AD54">
        <f t="shared" si="41"/>
        <v>33</v>
      </c>
      <c r="AE54">
        <f t="shared" si="41"/>
        <v>34</v>
      </c>
      <c r="AF54">
        <f t="shared" si="41"/>
        <v>31</v>
      </c>
      <c r="AG54">
        <f t="shared" si="41"/>
        <v>34</v>
      </c>
      <c r="AH54">
        <f t="shared" si="41"/>
        <v>30</v>
      </c>
      <c r="AI54">
        <f t="shared" si="41"/>
        <v>33</v>
      </c>
      <c r="AJ54">
        <f t="shared" si="41"/>
        <v>26</v>
      </c>
      <c r="AM54">
        <f>COUNT(AM$5:AM$51)</f>
        <v>29</v>
      </c>
      <c r="AN54">
        <f>COUNT(AN$5:AN$51)</f>
        <v>29</v>
      </c>
      <c r="AO54">
        <f>COUNT(AO$5:AO$51)</f>
        <v>23</v>
      </c>
      <c r="AP54">
        <f>COUNT(AP$5:AP$51)</f>
        <v>23</v>
      </c>
      <c r="AQ54">
        <f>COUNTIF(AQ$5:AQ$51,"変化なし")</f>
        <v>9</v>
      </c>
      <c r="AR54">
        <f>COUNTIF(AR$5:AR$51,1)</f>
        <v>5</v>
      </c>
      <c r="AS54">
        <f>COUNTIF(AS$5:AS$51,"差異あり")</f>
        <v>11</v>
      </c>
      <c r="AT54" s="13" t="s">
        <v>681</v>
      </c>
      <c r="AU54">
        <f>COUNT(AU$5:AU$51)</f>
        <v>42</v>
      </c>
      <c r="AV54">
        <f>COUNT(AV$5:AV$51)</f>
        <v>42</v>
      </c>
      <c r="AW54">
        <f>COUNT(AW$5:AW$51)</f>
        <v>41</v>
      </c>
      <c r="AX54" s="2"/>
      <c r="AZ54" s="2">
        <f>COUNTIF(AZ$5:AZ$51,2)</f>
        <v>32</v>
      </c>
      <c r="BA54" s="13" t="s">
        <v>681</v>
      </c>
      <c r="BB54">
        <f aca="true" t="shared" si="42" ref="BB54:CH54">COUNT(BB$5:BB$51)</f>
        <v>17</v>
      </c>
      <c r="BC54">
        <f t="shared" si="42"/>
        <v>16</v>
      </c>
      <c r="BD54">
        <f t="shared" si="42"/>
        <v>15</v>
      </c>
      <c r="BE54">
        <f t="shared" si="42"/>
        <v>17</v>
      </c>
      <c r="BF54">
        <f t="shared" si="42"/>
        <v>14</v>
      </c>
      <c r="BG54">
        <f t="shared" si="42"/>
        <v>5</v>
      </c>
      <c r="BH54">
        <f t="shared" si="42"/>
        <v>10</v>
      </c>
      <c r="BI54">
        <f t="shared" si="42"/>
        <v>7</v>
      </c>
      <c r="BJ54">
        <f t="shared" si="42"/>
        <v>5</v>
      </c>
      <c r="BK54">
        <f t="shared" si="42"/>
        <v>4</v>
      </c>
      <c r="BL54">
        <f t="shared" si="42"/>
        <v>1</v>
      </c>
      <c r="BM54">
        <f t="shared" si="42"/>
        <v>2</v>
      </c>
      <c r="BN54">
        <f t="shared" si="42"/>
        <v>9</v>
      </c>
      <c r="BO54">
        <f t="shared" si="42"/>
        <v>0</v>
      </c>
      <c r="BP54">
        <f t="shared" si="42"/>
        <v>3</v>
      </c>
      <c r="BQ54">
        <f t="shared" si="42"/>
        <v>8</v>
      </c>
      <c r="BR54">
        <f t="shared" si="42"/>
        <v>1</v>
      </c>
      <c r="BS54">
        <f t="shared" si="42"/>
        <v>16</v>
      </c>
      <c r="BT54">
        <f t="shared" si="42"/>
        <v>17</v>
      </c>
      <c r="BU54">
        <f t="shared" si="42"/>
        <v>17</v>
      </c>
      <c r="BV54">
        <f t="shared" si="42"/>
        <v>14</v>
      </c>
      <c r="BW54">
        <f t="shared" si="42"/>
        <v>17</v>
      </c>
      <c r="BX54">
        <f t="shared" si="42"/>
        <v>14</v>
      </c>
      <c r="BY54">
        <f t="shared" si="42"/>
        <v>15</v>
      </c>
      <c r="BZ54">
        <f t="shared" si="42"/>
        <v>11</v>
      </c>
      <c r="CA54">
        <f t="shared" si="42"/>
        <v>12</v>
      </c>
      <c r="CB54">
        <f t="shared" si="42"/>
        <v>7</v>
      </c>
      <c r="CC54">
        <f t="shared" si="42"/>
        <v>3</v>
      </c>
      <c r="CD54">
        <f t="shared" si="42"/>
        <v>9</v>
      </c>
      <c r="CE54">
        <f t="shared" si="42"/>
        <v>10</v>
      </c>
      <c r="CF54">
        <f t="shared" si="42"/>
        <v>2</v>
      </c>
      <c r="CG54">
        <f t="shared" si="42"/>
        <v>2</v>
      </c>
      <c r="CH54">
        <f t="shared" si="42"/>
        <v>7</v>
      </c>
      <c r="CJ54">
        <f>COUNT(CJ$5:CJ$51)</f>
        <v>36</v>
      </c>
      <c r="CM54">
        <f>COUNT(CM$5:CM$51)</f>
        <v>43</v>
      </c>
      <c r="CN54" s="2"/>
      <c r="CO54">
        <f>COUNT(CO$5:CO$51)</f>
        <v>40</v>
      </c>
      <c r="CP54" s="2"/>
      <c r="CQ54">
        <f>COUNT(CQ$5:CQ$51)</f>
        <v>34</v>
      </c>
      <c r="CR54">
        <f>COUNT(CR$5:CR$51)</f>
        <v>38</v>
      </c>
      <c r="CS54" s="2"/>
      <c r="CT54" s="2"/>
      <c r="CU54" s="2"/>
      <c r="CV54" s="2"/>
      <c r="CW54" s="2"/>
      <c r="CX54" s="2"/>
      <c r="CY54" s="2"/>
      <c r="DJ54">
        <f t="shared" si="35"/>
        <v>1</v>
      </c>
      <c r="DK54">
        <f t="shared" si="35"/>
        <v>2</v>
      </c>
      <c r="DL54">
        <f t="shared" si="35"/>
        <v>2</v>
      </c>
      <c r="DM54">
        <f t="shared" si="35"/>
        <v>0</v>
      </c>
      <c r="DN54">
        <f t="shared" si="35"/>
        <v>0</v>
      </c>
      <c r="DO54">
        <f t="shared" si="38"/>
        <v>0</v>
      </c>
      <c r="DP54">
        <f t="shared" si="38"/>
        <v>0</v>
      </c>
      <c r="DQ54">
        <f t="shared" si="38"/>
        <v>0</v>
      </c>
      <c r="DR54">
        <f t="shared" si="38"/>
        <v>0</v>
      </c>
      <c r="DS54">
        <f t="shared" si="38"/>
        <v>0</v>
      </c>
      <c r="DT54">
        <f t="shared" si="38"/>
        <v>0</v>
      </c>
      <c r="DU54">
        <f t="shared" si="38"/>
        <v>0</v>
      </c>
      <c r="DV54">
        <f t="shared" si="38"/>
        <v>0</v>
      </c>
      <c r="DW54">
        <f t="shared" si="38"/>
        <v>0</v>
      </c>
      <c r="DX54">
        <f t="shared" si="38"/>
        <v>0</v>
      </c>
      <c r="DY54">
        <f t="shared" si="38"/>
        <v>0</v>
      </c>
      <c r="DZ54">
        <f t="shared" si="38"/>
        <v>0</v>
      </c>
      <c r="EA54">
        <f t="shared" si="38"/>
        <v>0</v>
      </c>
      <c r="EB54">
        <f t="shared" si="38"/>
        <v>0</v>
      </c>
      <c r="EC54">
        <f t="shared" si="36"/>
        <v>0</v>
      </c>
      <c r="ED54">
        <f t="shared" si="36"/>
        <v>0</v>
      </c>
      <c r="EE54">
        <f t="shared" si="30"/>
        <v>1</v>
      </c>
      <c r="EF54">
        <f t="shared" si="30"/>
        <v>2</v>
      </c>
      <c r="EG54">
        <f t="shared" si="30"/>
        <v>2</v>
      </c>
      <c r="EH54">
        <f aca="true" t="shared" si="43" ref="EH54:ER54">LEN(AC54)</f>
        <v>2</v>
      </c>
      <c r="EI54">
        <f t="shared" si="43"/>
        <v>2</v>
      </c>
      <c r="EJ54">
        <f t="shared" si="43"/>
        <v>2</v>
      </c>
      <c r="EK54">
        <f t="shared" si="43"/>
        <v>2</v>
      </c>
      <c r="EL54">
        <f t="shared" si="43"/>
        <v>2</v>
      </c>
      <c r="EM54">
        <f t="shared" si="43"/>
        <v>2</v>
      </c>
      <c r="EN54">
        <f t="shared" si="43"/>
        <v>2</v>
      </c>
      <c r="EO54">
        <f t="shared" si="43"/>
        <v>2</v>
      </c>
      <c r="EP54">
        <f t="shared" si="43"/>
        <v>0</v>
      </c>
      <c r="EQ54">
        <f t="shared" si="43"/>
        <v>0</v>
      </c>
      <c r="ER54">
        <f t="shared" si="43"/>
        <v>2</v>
      </c>
      <c r="ES54">
        <f t="shared" si="3"/>
        <v>1</v>
      </c>
      <c r="ET54">
        <f t="shared" si="40"/>
        <v>2</v>
      </c>
      <c r="EU54">
        <f t="shared" si="40"/>
        <v>1</v>
      </c>
      <c r="EV54">
        <f t="shared" si="40"/>
        <v>2</v>
      </c>
      <c r="EW54">
        <f t="shared" si="40"/>
        <v>2</v>
      </c>
      <c r="EX54">
        <f t="shared" si="40"/>
        <v>2</v>
      </c>
      <c r="EY54">
        <f t="shared" si="40"/>
        <v>0</v>
      </c>
      <c r="EZ54">
        <f t="shared" si="40"/>
        <v>0</v>
      </c>
      <c r="FA54">
        <f t="shared" si="40"/>
        <v>2</v>
      </c>
      <c r="FB54">
        <f t="shared" si="40"/>
        <v>1</v>
      </c>
      <c r="FC54">
        <f t="shared" si="40"/>
        <v>2</v>
      </c>
      <c r="FD54">
        <f t="shared" si="40"/>
        <v>2</v>
      </c>
      <c r="FE54">
        <f t="shared" si="40"/>
        <v>2</v>
      </c>
      <c r="FF54">
        <f t="shared" si="40"/>
        <v>2</v>
      </c>
      <c r="FG54">
        <f t="shared" si="40"/>
        <v>2</v>
      </c>
      <c r="FH54">
        <f t="shared" si="40"/>
        <v>1</v>
      </c>
      <c r="FI54">
        <f>LEN(BH54)</f>
        <v>2</v>
      </c>
      <c r="FJ54">
        <f t="shared" si="31"/>
        <v>1</v>
      </c>
      <c r="FK54">
        <f t="shared" si="31"/>
        <v>1</v>
      </c>
      <c r="FL54">
        <f t="shared" si="31"/>
        <v>1</v>
      </c>
      <c r="FM54">
        <f t="shared" si="31"/>
        <v>1</v>
      </c>
      <c r="FN54">
        <f t="shared" si="31"/>
        <v>1</v>
      </c>
      <c r="FO54">
        <f t="shared" si="31"/>
        <v>1</v>
      </c>
      <c r="FP54">
        <f t="shared" si="31"/>
        <v>1</v>
      </c>
      <c r="FQ54">
        <f t="shared" si="31"/>
        <v>1</v>
      </c>
      <c r="FR54">
        <f t="shared" si="31"/>
        <v>1</v>
      </c>
      <c r="FS54">
        <f t="shared" si="15"/>
        <v>2</v>
      </c>
      <c r="FT54">
        <f t="shared" si="16"/>
        <v>2</v>
      </c>
      <c r="FU54">
        <f t="shared" si="17"/>
        <v>2</v>
      </c>
      <c r="FV54">
        <f t="shared" si="18"/>
        <v>2</v>
      </c>
      <c r="FW54">
        <f t="shared" si="19"/>
        <v>2</v>
      </c>
      <c r="FX54">
        <f t="shared" si="20"/>
        <v>2</v>
      </c>
      <c r="FY54">
        <f t="shared" si="21"/>
        <v>2</v>
      </c>
      <c r="FZ54">
        <f t="shared" si="22"/>
        <v>2</v>
      </c>
      <c r="GA54">
        <f t="shared" si="23"/>
        <v>2</v>
      </c>
      <c r="GB54">
        <f t="shared" si="24"/>
        <v>1</v>
      </c>
      <c r="GC54">
        <f t="shared" si="25"/>
        <v>1</v>
      </c>
      <c r="GD54">
        <f t="shared" si="26"/>
        <v>1</v>
      </c>
      <c r="GE54">
        <f t="shared" si="27"/>
        <v>2</v>
      </c>
      <c r="GF54">
        <f t="shared" si="28"/>
        <v>1</v>
      </c>
      <c r="GG54">
        <f t="shared" si="29"/>
        <v>1</v>
      </c>
      <c r="GH54">
        <f t="shared" si="32"/>
        <v>1</v>
      </c>
      <c r="GI54">
        <f t="shared" si="39"/>
        <v>0</v>
      </c>
      <c r="GJ54">
        <f t="shared" si="39"/>
        <v>2</v>
      </c>
      <c r="GK54">
        <f t="shared" si="39"/>
        <v>0</v>
      </c>
      <c r="GL54">
        <f t="shared" si="39"/>
        <v>0</v>
      </c>
      <c r="GM54">
        <f t="shared" si="39"/>
        <v>2</v>
      </c>
      <c r="GN54">
        <f t="shared" si="39"/>
        <v>0</v>
      </c>
      <c r="GO54">
        <f t="shared" si="39"/>
        <v>2</v>
      </c>
      <c r="GP54">
        <f t="shared" si="39"/>
        <v>0</v>
      </c>
      <c r="GQ54">
        <f t="shared" si="39"/>
        <v>2</v>
      </c>
      <c r="GR54">
        <f t="shared" si="39"/>
        <v>2</v>
      </c>
      <c r="GS54">
        <f t="shared" si="39"/>
        <v>0</v>
      </c>
      <c r="GT54">
        <f t="shared" si="39"/>
        <v>0</v>
      </c>
      <c r="GU54">
        <f t="shared" si="39"/>
        <v>0</v>
      </c>
      <c r="GV54">
        <f t="shared" si="39"/>
        <v>0</v>
      </c>
      <c r="GW54">
        <f t="shared" si="39"/>
        <v>0</v>
      </c>
      <c r="GX54">
        <f>LEN(CX54)</f>
        <v>0</v>
      </c>
      <c r="GY54">
        <f t="shared" si="34"/>
        <v>0</v>
      </c>
      <c r="GZ54">
        <f t="shared" si="34"/>
        <v>0</v>
      </c>
      <c r="HA54">
        <f t="shared" si="34"/>
        <v>0</v>
      </c>
      <c r="HB54">
        <f t="shared" si="34"/>
        <v>0</v>
      </c>
      <c r="HD54">
        <f>SUM(DJ54:HB54)</f>
        <v>99</v>
      </c>
    </row>
    <row r="55" spans="2:135" ht="13.5">
      <c r="B55" t="s">
        <v>682</v>
      </c>
      <c r="C55">
        <f>AVERAGE(C$5:C$51)</f>
        <v>8.852941176470589</v>
      </c>
      <c r="D55">
        <f>AVERAGE(D$5:D$51)</f>
        <v>6.46875</v>
      </c>
      <c r="E55" s="2"/>
      <c r="F55" s="2"/>
      <c r="G55">
        <f>AVERAGE(G$5:G$51)</f>
        <v>4.827586206896552</v>
      </c>
      <c r="H55">
        <f>AVERAGE(H$5:H$51)</f>
        <v>5.294117647058823</v>
      </c>
      <c r="I55">
        <f>COUNTIF(I$5:I$51,1)</f>
        <v>2</v>
      </c>
      <c r="Z55" t="s">
        <v>682</v>
      </c>
      <c r="AA55">
        <f>AVERAGE(AA$5:AA$51)</f>
        <v>174.7941176470588</v>
      </c>
      <c r="AB55">
        <f aca="true" t="shared" si="44" ref="AB55:AJ55">AVERAGE(AB$5:AB$51)</f>
        <v>122.1875</v>
      </c>
      <c r="AC55">
        <f t="shared" si="44"/>
        <v>2.141176470588235</v>
      </c>
      <c r="AD55">
        <f t="shared" si="44"/>
        <v>1.8875757575757575</v>
      </c>
      <c r="AE55">
        <f t="shared" si="44"/>
        <v>5912.176470588235</v>
      </c>
      <c r="AF55">
        <f t="shared" si="44"/>
        <v>4235.870967741936</v>
      </c>
      <c r="AG55">
        <f t="shared" si="44"/>
        <v>33.178235294117655</v>
      </c>
      <c r="AH55">
        <f t="shared" si="44"/>
        <v>27.157999999999998</v>
      </c>
      <c r="AI55">
        <f t="shared" si="44"/>
        <v>0.9907575757575755</v>
      </c>
      <c r="AJ55">
        <f t="shared" si="44"/>
        <v>1.516025641025641</v>
      </c>
      <c r="AM55">
        <f>AVERAGE(AM$5:AM$51)</f>
        <v>23642.068965517243</v>
      </c>
      <c r="AN55">
        <f>AVERAGE(AN$5:AN$51)</f>
        <v>22590.344827586207</v>
      </c>
      <c r="AO55">
        <f>AVERAGE(AO$5:AO$51)</f>
        <v>22957.391304347828</v>
      </c>
      <c r="AP55">
        <f>AVERAGE(AP$5:AP$51)</f>
        <v>21892.17391304348</v>
      </c>
      <c r="AQ55">
        <f>COUNTIF(AQ$5:AQ$51,"変わらない")</f>
        <v>7</v>
      </c>
      <c r="AR55">
        <f>COUNTIF(AR$5:AR$51,2)</f>
        <v>4</v>
      </c>
      <c r="AS55">
        <f>COUNTIF(AS$5:AS$51,"差異なし")</f>
        <v>19</v>
      </c>
      <c r="AT55" s="13" t="s">
        <v>682</v>
      </c>
      <c r="AU55">
        <f>AVERAGE(AU$5:AU$51)</f>
        <v>16.545238095238094</v>
      </c>
      <c r="AV55">
        <f>AVERAGE(AV$5:AV$51)</f>
        <v>101.67380952380952</v>
      </c>
      <c r="AW55">
        <f>AVERAGE(AW$5:AW$51)</f>
        <v>36.55853658536585</v>
      </c>
      <c r="AX55" s="2"/>
      <c r="AZ55" s="2">
        <f>COUNTIF(AZ$5:AZ$51,3)</f>
        <v>11</v>
      </c>
      <c r="BA55" s="13" t="s">
        <v>682</v>
      </c>
      <c r="BB55">
        <f>AVERAGE(BB$5:BB$51)</f>
        <v>883.8823529411765</v>
      </c>
      <c r="BC55">
        <f aca="true" t="shared" si="45" ref="BC55:CH55">AVERAGE(BC$5:BC$51)</f>
        <v>98.5</v>
      </c>
      <c r="BD55">
        <f t="shared" si="45"/>
        <v>133.46666666666667</v>
      </c>
      <c r="BE55">
        <f t="shared" si="45"/>
        <v>191.41176470588235</v>
      </c>
      <c r="BF55">
        <f t="shared" si="45"/>
        <v>88.78571428571429</v>
      </c>
      <c r="BG55">
        <f t="shared" si="45"/>
        <v>17.8</v>
      </c>
      <c r="BH55">
        <f t="shared" si="45"/>
        <v>46.5</v>
      </c>
      <c r="BI55">
        <f t="shared" si="45"/>
        <v>5.857142857142857</v>
      </c>
      <c r="BJ55">
        <f t="shared" si="45"/>
        <v>8.6</v>
      </c>
      <c r="BK55">
        <f t="shared" si="45"/>
        <v>16.75</v>
      </c>
      <c r="BL55">
        <f t="shared" si="45"/>
        <v>1</v>
      </c>
      <c r="BM55">
        <f t="shared" si="45"/>
        <v>8</v>
      </c>
      <c r="BN55">
        <f t="shared" si="45"/>
        <v>24.22222222222222</v>
      </c>
      <c r="BO55" t="e">
        <f t="shared" si="45"/>
        <v>#DIV/0!</v>
      </c>
      <c r="BP55">
        <f t="shared" si="45"/>
        <v>3</v>
      </c>
      <c r="BQ55">
        <f t="shared" si="45"/>
        <v>73.25</v>
      </c>
      <c r="BR55">
        <f t="shared" si="45"/>
        <v>1018</v>
      </c>
      <c r="BS55">
        <f t="shared" si="45"/>
        <v>33.625</v>
      </c>
      <c r="BT55">
        <f t="shared" si="45"/>
        <v>211.52941176470588</v>
      </c>
      <c r="BU55">
        <f t="shared" si="45"/>
        <v>233.88235294117646</v>
      </c>
      <c r="BV55">
        <f t="shared" si="45"/>
        <v>138</v>
      </c>
      <c r="BW55">
        <f t="shared" si="45"/>
        <v>141.8235294117647</v>
      </c>
      <c r="BX55">
        <f t="shared" si="45"/>
        <v>64</v>
      </c>
      <c r="BY55">
        <f t="shared" si="45"/>
        <v>57.53333333333333</v>
      </c>
      <c r="BZ55">
        <f t="shared" si="45"/>
        <v>66.81818181818181</v>
      </c>
      <c r="CA55">
        <f t="shared" si="45"/>
        <v>56.75</v>
      </c>
      <c r="CB55">
        <f t="shared" si="45"/>
        <v>14.714285714285714</v>
      </c>
      <c r="CC55">
        <f t="shared" si="45"/>
        <v>6.333333333333333</v>
      </c>
      <c r="CD55">
        <f t="shared" si="45"/>
        <v>6.444444444444445</v>
      </c>
      <c r="CE55">
        <f t="shared" si="45"/>
        <v>32.8</v>
      </c>
      <c r="CF55">
        <f t="shared" si="45"/>
        <v>13.5</v>
      </c>
      <c r="CG55">
        <f t="shared" si="45"/>
        <v>2</v>
      </c>
      <c r="CH55">
        <f t="shared" si="45"/>
        <v>76.85714285714286</v>
      </c>
      <c r="CJ55">
        <f>COUNTIF(CJ$5:CJ$51,1)</f>
        <v>18</v>
      </c>
      <c r="CM55">
        <f>COUNTIF(CM$5:CM$51,1)</f>
        <v>14</v>
      </c>
      <c r="CN55" s="2"/>
      <c r="CO55">
        <f>COUNTIF(CO$5:CO$51,1)</f>
        <v>16</v>
      </c>
      <c r="CP55" s="2"/>
      <c r="CQ55">
        <f>COUNTIF(CQ$5:CQ$51,1)</f>
        <v>12</v>
      </c>
      <c r="CR55">
        <f>COUNTIF(CR$5:CR$51,1)</f>
        <v>10</v>
      </c>
      <c r="CS55" s="2"/>
      <c r="CT55" s="2"/>
      <c r="CU55" s="2"/>
      <c r="CV55" s="2"/>
      <c r="CW55" s="2"/>
      <c r="CX55" s="2"/>
      <c r="CY55" s="2"/>
      <c r="EE55">
        <f>LEN(Z55)</f>
        <v>3</v>
      </c>
    </row>
    <row r="56" spans="2:135" ht="13.5">
      <c r="B56" t="s">
        <v>683</v>
      </c>
      <c r="C56">
        <f>STDEV(C$5:C$51)</f>
        <v>7.257732983311042</v>
      </c>
      <c r="D56">
        <f>STDEV(D$5:D$51)</f>
        <v>5.423868248233317</v>
      </c>
      <c r="E56" s="2"/>
      <c r="F56" s="2"/>
      <c r="G56">
        <f>STDEV(G$5:G$51)</f>
        <v>0.8374692112567224</v>
      </c>
      <c r="H56">
        <f>STDEV(H$5:H$51)</f>
        <v>0.919558717697851</v>
      </c>
      <c r="I56">
        <f>COUNTIF(I$5:I$51,2)</f>
        <v>6</v>
      </c>
      <c r="Z56" t="s">
        <v>683</v>
      </c>
      <c r="AA56">
        <f>STDEV(AA$5:AA$51)</f>
        <v>195.43033780364385</v>
      </c>
      <c r="AB56">
        <f aca="true" t="shared" si="46" ref="AB56:AJ56">STDEV(AB$5:AB$51)</f>
        <v>122.44720718900491</v>
      </c>
      <c r="AC56">
        <f t="shared" si="46"/>
        <v>1.8404326973212</v>
      </c>
      <c r="AD56">
        <f t="shared" si="46"/>
        <v>1.1516971995250918</v>
      </c>
      <c r="AE56">
        <f t="shared" si="46"/>
        <v>6623.342731401675</v>
      </c>
      <c r="AF56">
        <f t="shared" si="46"/>
        <v>6578.836744906278</v>
      </c>
      <c r="AG56">
        <f t="shared" si="46"/>
        <v>8.034990701881512</v>
      </c>
      <c r="AH56">
        <f t="shared" si="46"/>
        <v>10.958647475065465</v>
      </c>
      <c r="AI56">
        <f t="shared" si="46"/>
        <v>0.3459149228327455</v>
      </c>
      <c r="AJ56">
        <f t="shared" si="46"/>
        <v>0.5385264002448572</v>
      </c>
      <c r="AM56">
        <f>STDEV(AM$5:AM$51)</f>
        <v>3552.4291279854656</v>
      </c>
      <c r="AN56">
        <f>STDEV(AN$5:AN$51)</f>
        <v>3982.9623601738385</v>
      </c>
      <c r="AO56">
        <f>STDEV(AO$5:AO$51)</f>
        <v>4532.943271601496</v>
      </c>
      <c r="AP56">
        <f>STDEV(AP$5:AP$51)</f>
        <v>4654.474832715228</v>
      </c>
      <c r="AR56">
        <f>COUNTIF(AR$5:AR$51,3)</f>
        <v>16</v>
      </c>
      <c r="AT56" s="13" t="s">
        <v>683</v>
      </c>
      <c r="AU56">
        <f>STDEV(AU$5:AU$51)</f>
        <v>6.858222850974976</v>
      </c>
      <c r="AV56">
        <f>STDEV(AV$5:AV$51)</f>
        <v>42.25537379318585</v>
      </c>
      <c r="AW56">
        <f>STDEV(AW$5:AW$51)</f>
        <v>9.156363241204346</v>
      </c>
      <c r="AX56" s="2"/>
      <c r="AZ56" s="2">
        <f>COUNTIF(AZ$5:AZ$51,4)</f>
        <v>2</v>
      </c>
      <c r="BA56" s="13" t="s">
        <v>683</v>
      </c>
      <c r="BB56">
        <f>STDEV(BB$5:BB$51)</f>
        <v>840.3694040683047</v>
      </c>
      <c r="BC56">
        <f aca="true" t="shared" si="47" ref="BC56:CH56">STDEV(BC$5:BC$51)</f>
        <v>65.04869970516961</v>
      </c>
      <c r="BD56">
        <f t="shared" si="47"/>
        <v>172.3948402719204</v>
      </c>
      <c r="BE56">
        <f t="shared" si="47"/>
        <v>225.6690216953607</v>
      </c>
      <c r="BF56">
        <f t="shared" si="47"/>
        <v>91.37595927849915</v>
      </c>
      <c r="BG56">
        <f t="shared" si="47"/>
        <v>28.81319142337412</v>
      </c>
      <c r="BH56">
        <f t="shared" si="47"/>
        <v>90.65839423045416</v>
      </c>
      <c r="BI56">
        <f t="shared" si="47"/>
        <v>7.057586259446201</v>
      </c>
      <c r="BJ56">
        <f t="shared" si="47"/>
        <v>7.231873892705818</v>
      </c>
      <c r="BK56">
        <f t="shared" si="47"/>
        <v>25.53918557824427</v>
      </c>
      <c r="BL56" t="e">
        <f t="shared" si="47"/>
        <v>#DIV/0!</v>
      </c>
      <c r="BM56">
        <f t="shared" si="47"/>
        <v>2.8284271247461903</v>
      </c>
      <c r="BN56">
        <f t="shared" si="47"/>
        <v>17.886990927611173</v>
      </c>
      <c r="BO56" t="e">
        <f t="shared" si="47"/>
        <v>#DIV/0!</v>
      </c>
      <c r="BP56">
        <f t="shared" si="47"/>
        <v>2.6457513110645907</v>
      </c>
      <c r="BQ56">
        <f t="shared" si="47"/>
        <v>84.69904705147852</v>
      </c>
      <c r="BR56" t="e">
        <f t="shared" si="47"/>
        <v>#DIV/0!</v>
      </c>
      <c r="BS56">
        <f t="shared" si="47"/>
        <v>53.011791141216875</v>
      </c>
      <c r="BT56">
        <f t="shared" si="47"/>
        <v>255.76334707280157</v>
      </c>
      <c r="BU56">
        <f t="shared" si="47"/>
        <v>244.64844224747816</v>
      </c>
      <c r="BV56">
        <f t="shared" si="47"/>
        <v>197.85464750281085</v>
      </c>
      <c r="BW56">
        <f t="shared" si="47"/>
        <v>170.0504466673484</v>
      </c>
      <c r="BX56">
        <f t="shared" si="47"/>
        <v>121.84858194938883</v>
      </c>
      <c r="BY56">
        <f t="shared" si="47"/>
        <v>102.63448784515903</v>
      </c>
      <c r="BZ56">
        <f t="shared" si="47"/>
        <v>120.25790467309679</v>
      </c>
      <c r="CA56">
        <f t="shared" si="47"/>
        <v>86.90446687965104</v>
      </c>
      <c r="CB56">
        <f t="shared" si="47"/>
        <v>15.499615970665054</v>
      </c>
      <c r="CC56">
        <f t="shared" si="47"/>
        <v>3.785938897200183</v>
      </c>
      <c r="CD56">
        <f t="shared" si="47"/>
        <v>6.064468466220084</v>
      </c>
      <c r="CE56">
        <f t="shared" si="47"/>
        <v>36.66606060105176</v>
      </c>
      <c r="CF56">
        <f t="shared" si="47"/>
        <v>4.949747468305833</v>
      </c>
      <c r="CG56">
        <f t="shared" si="47"/>
        <v>1.4142135623730951</v>
      </c>
      <c r="CH56">
        <f t="shared" si="47"/>
        <v>94.4553308384949</v>
      </c>
      <c r="CJ56">
        <f>COUNTIF(CJ$5:CJ$51,2)</f>
        <v>12</v>
      </c>
      <c r="CM56">
        <f>COUNTIF(CM$5:CM$51,2)</f>
        <v>29</v>
      </c>
      <c r="CN56" s="2"/>
      <c r="CO56">
        <f>COUNTIF(CO$5:CO$51,2)</f>
        <v>13</v>
      </c>
      <c r="CP56" s="2"/>
      <c r="CQ56">
        <f>COUNTIF(CQ$5:CQ$51,2)</f>
        <v>22</v>
      </c>
      <c r="CR56">
        <f>COUNTIF(CR$5:CR$51,2)</f>
        <v>2</v>
      </c>
      <c r="CS56" s="2"/>
      <c r="CT56" s="2"/>
      <c r="CU56" s="2"/>
      <c r="CV56" s="2"/>
      <c r="CW56" s="2"/>
      <c r="CX56" s="2"/>
      <c r="CY56" s="2"/>
      <c r="EE56">
        <f>LEN(Z56)</f>
        <v>2</v>
      </c>
    </row>
    <row r="57" spans="2:135" ht="13.5">
      <c r="B57" t="s">
        <v>684</v>
      </c>
      <c r="C57">
        <f>MEDIAN(C$5:C$51)</f>
        <v>5.5</v>
      </c>
      <c r="D57">
        <f>MEDIAN(D$5:D$51)</f>
        <v>4</v>
      </c>
      <c r="E57" s="2"/>
      <c r="F57" s="2"/>
      <c r="G57">
        <f>MEDIAN(G$5:G$51)</f>
        <v>5</v>
      </c>
      <c r="H57">
        <f>MEDIAN(H$5:H$51)</f>
        <v>5</v>
      </c>
      <c r="I57">
        <f>COUNTIF(I$5:I$51,3)</f>
        <v>12</v>
      </c>
      <c r="Z57" t="s">
        <v>684</v>
      </c>
      <c r="AA57">
        <f>MEDIAN(AA$5:AA$51)</f>
        <v>100</v>
      </c>
      <c r="AB57">
        <f aca="true" t="shared" si="48" ref="AB57:AJ57">MEDIAN(AB$5:AB$51)</f>
        <v>86</v>
      </c>
      <c r="AC57">
        <f t="shared" si="48"/>
        <v>1.85</v>
      </c>
      <c r="AD57">
        <f t="shared" si="48"/>
        <v>1.64</v>
      </c>
      <c r="AE57">
        <f t="shared" si="48"/>
        <v>3596.5</v>
      </c>
      <c r="AF57">
        <f t="shared" si="48"/>
        <v>2683</v>
      </c>
      <c r="AG57">
        <f t="shared" si="48"/>
        <v>35</v>
      </c>
      <c r="AH57">
        <f t="shared" si="48"/>
        <v>25.85</v>
      </c>
      <c r="AI57">
        <f t="shared" si="48"/>
        <v>1</v>
      </c>
      <c r="AJ57">
        <f t="shared" si="48"/>
        <v>1.5</v>
      </c>
      <c r="AM57">
        <f>MEDIAN(AM$5:AM$51)</f>
        <v>24000</v>
      </c>
      <c r="AN57">
        <f>MEDIAN(AN$5:AN$51)</f>
        <v>23300</v>
      </c>
      <c r="AO57">
        <f>MEDIAN(AO$5:AO$51)</f>
        <v>23900</v>
      </c>
      <c r="AP57">
        <f>MEDIAN(AP$5:AP$51)</f>
        <v>20000</v>
      </c>
      <c r="AR57"/>
      <c r="AT57" s="13" t="s">
        <v>684</v>
      </c>
      <c r="AU57">
        <f>MEDIAN(AU$5:AU$51)</f>
        <v>16.5</v>
      </c>
      <c r="AV57">
        <f>MEDIAN(AV$5:AV$51)</f>
        <v>93</v>
      </c>
      <c r="AW57">
        <f>MEDIAN(AW$5:AW$51)</f>
        <v>35.8</v>
      </c>
      <c r="AX57" s="2"/>
      <c r="BA57" s="13" t="s">
        <v>684</v>
      </c>
      <c r="BB57">
        <f>MEDIAN(BB$5:BB$51)</f>
        <v>420</v>
      </c>
      <c r="BC57">
        <f aca="true" t="shared" si="49" ref="BC57:CH57">MEDIAN(BC$5:BC$51)</f>
        <v>100</v>
      </c>
      <c r="BD57">
        <f t="shared" si="49"/>
        <v>75</v>
      </c>
      <c r="BE57">
        <f t="shared" si="49"/>
        <v>102</v>
      </c>
      <c r="BF57">
        <f t="shared" si="49"/>
        <v>47</v>
      </c>
      <c r="BG57">
        <f t="shared" si="49"/>
        <v>6</v>
      </c>
      <c r="BH57">
        <f t="shared" si="49"/>
        <v>16.5</v>
      </c>
      <c r="BI57">
        <f t="shared" si="49"/>
        <v>3</v>
      </c>
      <c r="BJ57">
        <f t="shared" si="49"/>
        <v>9</v>
      </c>
      <c r="BK57">
        <f t="shared" si="49"/>
        <v>4.5</v>
      </c>
      <c r="BL57">
        <f t="shared" si="49"/>
        <v>1</v>
      </c>
      <c r="BM57">
        <f t="shared" si="49"/>
        <v>8</v>
      </c>
      <c r="BN57">
        <f t="shared" si="49"/>
        <v>26</v>
      </c>
      <c r="BO57" t="e">
        <f t="shared" si="49"/>
        <v>#NUM!</v>
      </c>
      <c r="BP57">
        <f t="shared" si="49"/>
        <v>2</v>
      </c>
      <c r="BQ57">
        <f t="shared" si="49"/>
        <v>42</v>
      </c>
      <c r="BR57">
        <f t="shared" si="49"/>
        <v>1018</v>
      </c>
      <c r="BS57">
        <f t="shared" si="49"/>
        <v>11.5</v>
      </c>
      <c r="BT57">
        <f t="shared" si="49"/>
        <v>106</v>
      </c>
      <c r="BU57">
        <f t="shared" si="49"/>
        <v>141</v>
      </c>
      <c r="BV57">
        <f t="shared" si="49"/>
        <v>39.5</v>
      </c>
      <c r="BW57">
        <f t="shared" si="49"/>
        <v>92</v>
      </c>
      <c r="BX57">
        <f t="shared" si="49"/>
        <v>22.5</v>
      </c>
      <c r="BY57">
        <f t="shared" si="49"/>
        <v>16</v>
      </c>
      <c r="BZ57">
        <f t="shared" si="49"/>
        <v>25</v>
      </c>
      <c r="CA57">
        <f t="shared" si="49"/>
        <v>20.5</v>
      </c>
      <c r="CB57">
        <f t="shared" si="49"/>
        <v>6</v>
      </c>
      <c r="CC57">
        <f t="shared" si="49"/>
        <v>8</v>
      </c>
      <c r="CD57">
        <f t="shared" si="49"/>
        <v>4</v>
      </c>
      <c r="CE57">
        <f t="shared" si="49"/>
        <v>15</v>
      </c>
      <c r="CF57">
        <f t="shared" si="49"/>
        <v>13.5</v>
      </c>
      <c r="CG57">
        <f t="shared" si="49"/>
        <v>2</v>
      </c>
      <c r="CH57">
        <f t="shared" si="49"/>
        <v>43</v>
      </c>
      <c r="CJ57">
        <f>COUNTIF(CJ$5:CJ$51,3)</f>
        <v>4</v>
      </c>
      <c r="CN57" s="2"/>
      <c r="CO57">
        <f>COUNTIF(CO$5:CO$51,3)</f>
        <v>11</v>
      </c>
      <c r="CP57" s="2"/>
      <c r="CQ57">
        <f>COUNTIF(CQ$5:CQ$51,3)</f>
        <v>0</v>
      </c>
      <c r="CR57">
        <f>COUNTIF(CR$5:CR$51,3)</f>
        <v>26</v>
      </c>
      <c r="CS57" s="2"/>
      <c r="CT57" s="2"/>
      <c r="CU57" s="2"/>
      <c r="CV57" s="2"/>
      <c r="CW57" s="2"/>
      <c r="CX57" s="2"/>
      <c r="CY57" s="2"/>
      <c r="EE57">
        <f>LEN(Z57)</f>
        <v>6</v>
      </c>
    </row>
    <row r="58" spans="2:135" ht="13.5">
      <c r="B58" t="s">
        <v>685</v>
      </c>
      <c r="C58">
        <f>MIN(C$5:C$51)</f>
        <v>1</v>
      </c>
      <c r="D58">
        <f>MIN(D$5:D$51)</f>
        <v>1</v>
      </c>
      <c r="E58" s="2"/>
      <c r="F58" s="2"/>
      <c r="G58">
        <f>MIN(G$5:G$51)</f>
        <v>3</v>
      </c>
      <c r="H58">
        <f>MIN(H$5:H$51)</f>
        <v>4</v>
      </c>
      <c r="I58" s="2"/>
      <c r="Z58" t="s">
        <v>685</v>
      </c>
      <c r="AA58">
        <f>MIN(AA$5:AA$51)</f>
        <v>24</v>
      </c>
      <c r="AB58">
        <f aca="true" t="shared" si="50" ref="AB58:AJ58">MIN(AB$5:AB$51)</f>
        <v>24</v>
      </c>
      <c r="AC58">
        <f t="shared" si="50"/>
        <v>0.8</v>
      </c>
      <c r="AD58">
        <f t="shared" si="50"/>
        <v>0.75</v>
      </c>
      <c r="AE58">
        <f t="shared" si="50"/>
        <v>261</v>
      </c>
      <c r="AF58">
        <f t="shared" si="50"/>
        <v>216</v>
      </c>
      <c r="AG58">
        <f t="shared" si="50"/>
        <v>6.2</v>
      </c>
      <c r="AH58">
        <f t="shared" si="50"/>
        <v>3</v>
      </c>
      <c r="AI58">
        <f t="shared" si="50"/>
        <v>0.5</v>
      </c>
      <c r="AJ58">
        <f t="shared" si="50"/>
        <v>0.6666666666666666</v>
      </c>
      <c r="AM58">
        <f>MIN(AM$5:AM$51)</f>
        <v>16700</v>
      </c>
      <c r="AN58">
        <f>MIN(AN$5:AN$51)</f>
        <v>16700</v>
      </c>
      <c r="AO58">
        <f>MIN(AO$5:AO$51)</f>
        <v>13000</v>
      </c>
      <c r="AP58">
        <f>MIN(AP$5:AP$51)</f>
        <v>13000</v>
      </c>
      <c r="AR58"/>
      <c r="AT58" s="13" t="s">
        <v>685</v>
      </c>
      <c r="AU58">
        <f>MIN(AU$5:AU$51)</f>
        <v>5</v>
      </c>
      <c r="AV58">
        <f>MIN(AV$5:AV$51)</f>
        <v>30</v>
      </c>
      <c r="AW58">
        <f>MIN(AW$5:AW$51)</f>
        <v>14</v>
      </c>
      <c r="AX58" s="2"/>
      <c r="BA58" s="13" t="s">
        <v>685</v>
      </c>
      <c r="BB58">
        <f>MIN(BB$5:BB$51)</f>
        <v>16</v>
      </c>
      <c r="BC58">
        <f aca="true" t="shared" si="51" ref="BC58:CH58">MIN(BC$5:BC$51)</f>
        <v>10</v>
      </c>
      <c r="BD58">
        <f t="shared" si="51"/>
        <v>13</v>
      </c>
      <c r="BE58">
        <f t="shared" si="51"/>
        <v>5</v>
      </c>
      <c r="BF58">
        <f t="shared" si="51"/>
        <v>5</v>
      </c>
      <c r="BG58">
        <f t="shared" si="51"/>
        <v>2</v>
      </c>
      <c r="BH58">
        <f t="shared" si="51"/>
        <v>1</v>
      </c>
      <c r="BI58">
        <f t="shared" si="51"/>
        <v>1</v>
      </c>
      <c r="BJ58">
        <f t="shared" si="51"/>
        <v>1</v>
      </c>
      <c r="BK58">
        <f t="shared" si="51"/>
        <v>3</v>
      </c>
      <c r="BL58">
        <f t="shared" si="51"/>
        <v>1</v>
      </c>
      <c r="BM58">
        <f t="shared" si="51"/>
        <v>6</v>
      </c>
      <c r="BN58">
        <f t="shared" si="51"/>
        <v>1</v>
      </c>
      <c r="BO58">
        <f t="shared" si="51"/>
        <v>0</v>
      </c>
      <c r="BP58">
        <f t="shared" si="51"/>
        <v>1</v>
      </c>
      <c r="BQ58">
        <f t="shared" si="51"/>
        <v>1</v>
      </c>
      <c r="BR58">
        <f t="shared" si="51"/>
        <v>1018</v>
      </c>
      <c r="BS58">
        <f t="shared" si="51"/>
        <v>1</v>
      </c>
      <c r="BT58">
        <f t="shared" si="51"/>
        <v>6</v>
      </c>
      <c r="BU58">
        <f t="shared" si="51"/>
        <v>8</v>
      </c>
      <c r="BV58">
        <f t="shared" si="51"/>
        <v>4</v>
      </c>
      <c r="BW58">
        <f t="shared" si="51"/>
        <v>4</v>
      </c>
      <c r="BX58">
        <f t="shared" si="51"/>
        <v>1</v>
      </c>
      <c r="BY58">
        <f t="shared" si="51"/>
        <v>1</v>
      </c>
      <c r="BZ58">
        <f t="shared" si="51"/>
        <v>2</v>
      </c>
      <c r="CA58">
        <f t="shared" si="51"/>
        <v>3</v>
      </c>
      <c r="CB58">
        <f t="shared" si="51"/>
        <v>1</v>
      </c>
      <c r="CC58">
        <f t="shared" si="51"/>
        <v>2</v>
      </c>
      <c r="CD58">
        <f t="shared" si="51"/>
        <v>1</v>
      </c>
      <c r="CE58">
        <f t="shared" si="51"/>
        <v>2</v>
      </c>
      <c r="CF58">
        <f t="shared" si="51"/>
        <v>10</v>
      </c>
      <c r="CG58">
        <f t="shared" si="51"/>
        <v>1</v>
      </c>
      <c r="CH58">
        <f t="shared" si="51"/>
        <v>15</v>
      </c>
      <c r="CJ58">
        <f>COUNTIF(CJ$5:CJ$51,4)</f>
        <v>2</v>
      </c>
      <c r="CN58" s="2"/>
      <c r="CP58" s="2"/>
      <c r="CS58" s="2"/>
      <c r="CT58" s="2"/>
      <c r="CU58" s="2"/>
      <c r="CV58" s="2"/>
      <c r="CW58" s="2"/>
      <c r="CX58" s="2"/>
      <c r="CY58" s="2"/>
      <c r="EE58">
        <f>LEN(Z58)</f>
        <v>3</v>
      </c>
    </row>
    <row r="59" spans="2:135" ht="13.5">
      <c r="B59" t="s">
        <v>686</v>
      </c>
      <c r="C59">
        <f>MAX(C$5:C$51)</f>
        <v>30</v>
      </c>
      <c r="D59">
        <f>MAX(D$5:D$51)</f>
        <v>21</v>
      </c>
      <c r="E59" s="2"/>
      <c r="F59" s="2"/>
      <c r="G59">
        <f>MAX(G$5:G$51)</f>
        <v>7</v>
      </c>
      <c r="H59">
        <f>MAX(H$5:H$51)</f>
        <v>8</v>
      </c>
      <c r="I59" s="2"/>
      <c r="Z59" t="s">
        <v>686</v>
      </c>
      <c r="AA59">
        <f>MAX(AA$5:AA$51)</f>
        <v>978</v>
      </c>
      <c r="AB59">
        <f aca="true" t="shared" si="52" ref="AB59:AJ59">MAX(AB$5:AB$51)</f>
        <v>631</v>
      </c>
      <c r="AC59">
        <f t="shared" si="52"/>
        <v>9</v>
      </c>
      <c r="AD59">
        <f t="shared" si="52"/>
        <v>5.5</v>
      </c>
      <c r="AE59">
        <f t="shared" si="52"/>
        <v>32870</v>
      </c>
      <c r="AF59">
        <f t="shared" si="52"/>
        <v>34710</v>
      </c>
      <c r="AG59">
        <f t="shared" si="52"/>
        <v>47</v>
      </c>
      <c r="AH59">
        <f t="shared" si="52"/>
        <v>50</v>
      </c>
      <c r="AI59">
        <f t="shared" si="52"/>
        <v>2</v>
      </c>
      <c r="AJ59">
        <f t="shared" si="52"/>
        <v>3</v>
      </c>
      <c r="AM59">
        <f>MAX(AM$5:AM$51)</f>
        <v>30000</v>
      </c>
      <c r="AN59">
        <f>MAX(AN$5:AN$51)</f>
        <v>28720</v>
      </c>
      <c r="AO59">
        <f>MAX(AO$5:AO$51)</f>
        <v>30000</v>
      </c>
      <c r="AP59">
        <f>MAX(AP$5:AP$51)</f>
        <v>28720</v>
      </c>
      <c r="AR59"/>
      <c r="AT59" s="13" t="s">
        <v>686</v>
      </c>
      <c r="AU59">
        <f>MAX(AU$5:AU$51)</f>
        <v>35.2</v>
      </c>
      <c r="AV59">
        <f>MAX(AV$5:AV$51)</f>
        <v>195</v>
      </c>
      <c r="AW59">
        <f>MAX(AW$5:AW$51)</f>
        <v>70</v>
      </c>
      <c r="AX59" s="2"/>
      <c r="BA59" s="13" t="s">
        <v>686</v>
      </c>
      <c r="BB59">
        <f>MAX(BB$5:BB$51)</f>
        <v>2856</v>
      </c>
      <c r="BC59">
        <f aca="true" t="shared" si="53" ref="BC59:CH59">MAX(BC$5:BC$51)</f>
        <v>233</v>
      </c>
      <c r="BD59">
        <f t="shared" si="53"/>
        <v>700</v>
      </c>
      <c r="BE59">
        <f t="shared" si="53"/>
        <v>900</v>
      </c>
      <c r="BF59">
        <f t="shared" si="53"/>
        <v>300</v>
      </c>
      <c r="BG59">
        <f t="shared" si="53"/>
        <v>69</v>
      </c>
      <c r="BH59">
        <f t="shared" si="53"/>
        <v>300</v>
      </c>
      <c r="BI59">
        <f t="shared" si="53"/>
        <v>21</v>
      </c>
      <c r="BJ59">
        <f t="shared" si="53"/>
        <v>20</v>
      </c>
      <c r="BK59">
        <f t="shared" si="53"/>
        <v>55</v>
      </c>
      <c r="BL59">
        <f t="shared" si="53"/>
        <v>1</v>
      </c>
      <c r="BM59">
        <f t="shared" si="53"/>
        <v>10</v>
      </c>
      <c r="BN59">
        <f t="shared" si="53"/>
        <v>50</v>
      </c>
      <c r="BO59">
        <f t="shared" si="53"/>
        <v>0</v>
      </c>
      <c r="BP59">
        <f t="shared" si="53"/>
        <v>6</v>
      </c>
      <c r="BQ59">
        <f t="shared" si="53"/>
        <v>236</v>
      </c>
      <c r="BR59">
        <f t="shared" si="53"/>
        <v>1018</v>
      </c>
      <c r="BS59">
        <f t="shared" si="53"/>
        <v>200</v>
      </c>
      <c r="BT59">
        <f t="shared" si="53"/>
        <v>900</v>
      </c>
      <c r="BU59">
        <f t="shared" si="53"/>
        <v>900</v>
      </c>
      <c r="BV59">
        <f t="shared" si="53"/>
        <v>700</v>
      </c>
      <c r="BW59">
        <f t="shared" si="53"/>
        <v>675</v>
      </c>
      <c r="BX59">
        <f t="shared" si="53"/>
        <v>473</v>
      </c>
      <c r="BY59">
        <f t="shared" si="53"/>
        <v>400</v>
      </c>
      <c r="BZ59">
        <f t="shared" si="53"/>
        <v>417</v>
      </c>
      <c r="CA59">
        <f t="shared" si="53"/>
        <v>293</v>
      </c>
      <c r="CB59">
        <f t="shared" si="53"/>
        <v>40</v>
      </c>
      <c r="CC59">
        <f t="shared" si="53"/>
        <v>9</v>
      </c>
      <c r="CD59">
        <f t="shared" si="53"/>
        <v>19</v>
      </c>
      <c r="CE59">
        <f t="shared" si="53"/>
        <v>100</v>
      </c>
      <c r="CF59">
        <f t="shared" si="53"/>
        <v>17</v>
      </c>
      <c r="CG59">
        <f t="shared" si="53"/>
        <v>3</v>
      </c>
      <c r="CH59">
        <f t="shared" si="53"/>
        <v>282</v>
      </c>
      <c r="CJ59">
        <f>COUNTIF(CJ$5:CJ$51,5)</f>
        <v>0</v>
      </c>
      <c r="CN59" s="2"/>
      <c r="CP59" s="2"/>
      <c r="CS59" s="2"/>
      <c r="CT59" s="2"/>
      <c r="CU59" s="2"/>
      <c r="CV59" s="2"/>
      <c r="CW59" s="2"/>
      <c r="CX59" s="2"/>
      <c r="CY59" s="2"/>
      <c r="EE59">
        <f>LEN(Z59)</f>
        <v>3</v>
      </c>
    </row>
    <row r="60" spans="3:103" ht="13.5">
      <c r="C60">
        <f>SUM(C$5:C$51)</f>
        <v>301</v>
      </c>
      <c r="D60">
        <f>SUM(D$5:D$51)</f>
        <v>207</v>
      </c>
      <c r="E60" s="2"/>
      <c r="F60" s="2"/>
      <c r="G60">
        <f>SUM(G$5:G$51)</f>
        <v>140</v>
      </c>
      <c r="H60">
        <f>SUM(H$5:H$51)</f>
        <v>90</v>
      </c>
      <c r="I60" s="2"/>
      <c r="AA60">
        <f>SUM(AA$5:AA$51)</f>
        <v>5943</v>
      </c>
      <c r="AB60">
        <f aca="true" t="shared" si="54" ref="AB60:AJ60">SUM(AB$5:AB$51)</f>
        <v>3910</v>
      </c>
      <c r="AC60">
        <f t="shared" si="54"/>
        <v>72.79999999999998</v>
      </c>
      <c r="AD60">
        <f t="shared" si="54"/>
        <v>62.29</v>
      </c>
      <c r="AE60">
        <f t="shared" si="54"/>
        <v>201014</v>
      </c>
      <c r="AF60">
        <f t="shared" si="54"/>
        <v>131312</v>
      </c>
      <c r="AG60">
        <f t="shared" si="54"/>
        <v>1128.0600000000002</v>
      </c>
      <c r="AH60">
        <f t="shared" si="54"/>
        <v>814.7399999999999</v>
      </c>
      <c r="AI60">
        <f t="shared" si="54"/>
        <v>32.69499999999999</v>
      </c>
      <c r="AJ60">
        <f t="shared" si="54"/>
        <v>39.416666666666664</v>
      </c>
      <c r="AM60">
        <f>SUM(AM$5:AM$51)</f>
        <v>685620</v>
      </c>
      <c r="AN60">
        <f>SUM(AN$5:AN$51)</f>
        <v>655120</v>
      </c>
      <c r="AO60">
        <f>SUM(AO$5:AO$51)</f>
        <v>528020</v>
      </c>
      <c r="AP60">
        <f>SUM(AP$5:AP$51)</f>
        <v>503520</v>
      </c>
      <c r="AR60"/>
      <c r="AX60" s="2"/>
      <c r="BA60" s="13"/>
      <c r="BB60">
        <f>SUM(BB$5:BB$51)</f>
        <v>15026</v>
      </c>
      <c r="BC60">
        <f aca="true" t="shared" si="55" ref="BC60:CH60">SUM(BC$5:BC$51)</f>
        <v>1576</v>
      </c>
      <c r="BD60">
        <f t="shared" si="55"/>
        <v>2002</v>
      </c>
      <c r="BE60">
        <f t="shared" si="55"/>
        <v>3254</v>
      </c>
      <c r="BF60">
        <f t="shared" si="55"/>
        <v>1243</v>
      </c>
      <c r="BG60">
        <f t="shared" si="55"/>
        <v>89</v>
      </c>
      <c r="BH60">
        <f t="shared" si="55"/>
        <v>465</v>
      </c>
      <c r="BI60">
        <f t="shared" si="55"/>
        <v>41</v>
      </c>
      <c r="BJ60">
        <f t="shared" si="55"/>
        <v>43</v>
      </c>
      <c r="BK60">
        <f t="shared" si="55"/>
        <v>67</v>
      </c>
      <c r="BL60">
        <f t="shared" si="55"/>
        <v>1</v>
      </c>
      <c r="BM60">
        <f t="shared" si="55"/>
        <v>16</v>
      </c>
      <c r="BN60">
        <f t="shared" si="55"/>
        <v>218</v>
      </c>
      <c r="BO60">
        <f t="shared" si="55"/>
        <v>0</v>
      </c>
      <c r="BP60">
        <f t="shared" si="55"/>
        <v>9</v>
      </c>
      <c r="BQ60">
        <f t="shared" si="55"/>
        <v>586</v>
      </c>
      <c r="BR60">
        <f t="shared" si="55"/>
        <v>1018</v>
      </c>
      <c r="BS60">
        <f t="shared" si="55"/>
        <v>538</v>
      </c>
      <c r="BT60">
        <f t="shared" si="55"/>
        <v>3596</v>
      </c>
      <c r="BU60">
        <f t="shared" si="55"/>
        <v>3976</v>
      </c>
      <c r="BV60">
        <f t="shared" si="55"/>
        <v>1932</v>
      </c>
      <c r="BW60">
        <f t="shared" si="55"/>
        <v>2411</v>
      </c>
      <c r="BX60">
        <f t="shared" si="55"/>
        <v>896</v>
      </c>
      <c r="BY60">
        <f t="shared" si="55"/>
        <v>863</v>
      </c>
      <c r="BZ60">
        <f t="shared" si="55"/>
        <v>735</v>
      </c>
      <c r="CA60">
        <f t="shared" si="55"/>
        <v>681</v>
      </c>
      <c r="CB60">
        <f t="shared" si="55"/>
        <v>103</v>
      </c>
      <c r="CC60">
        <f t="shared" si="55"/>
        <v>19</v>
      </c>
      <c r="CD60">
        <f t="shared" si="55"/>
        <v>58</v>
      </c>
      <c r="CE60">
        <f t="shared" si="55"/>
        <v>328</v>
      </c>
      <c r="CF60">
        <f t="shared" si="55"/>
        <v>27</v>
      </c>
      <c r="CG60">
        <f t="shared" si="55"/>
        <v>4</v>
      </c>
      <c r="CH60">
        <f t="shared" si="55"/>
        <v>538</v>
      </c>
      <c r="CJ60" t="s">
        <v>680</v>
      </c>
      <c r="CN60" s="2"/>
      <c r="CP60" s="2"/>
      <c r="CS60" s="2"/>
      <c r="CT60" s="2"/>
      <c r="CU60" s="2"/>
      <c r="CV60" s="2"/>
      <c r="CW60" s="2"/>
      <c r="CX60" s="2"/>
      <c r="CY60" s="2"/>
    </row>
    <row r="61" spans="3:103" ht="13.5">
      <c r="C61">
        <f>C60/C54</f>
        <v>8.852941176470589</v>
      </c>
      <c r="D61">
        <f>D60/D54</f>
        <v>6.46875</v>
      </c>
      <c r="E61" s="2"/>
      <c r="F61" s="2"/>
      <c r="G61" s="2"/>
      <c r="H61" s="2"/>
      <c r="I61" s="2"/>
      <c r="AA61">
        <f>AA60/AA54</f>
        <v>174.7941176470588</v>
      </c>
      <c r="AB61">
        <f aca="true" t="shared" si="56" ref="AB61:AJ61">AB60/AB54</f>
        <v>122.1875</v>
      </c>
      <c r="AC61">
        <f t="shared" si="56"/>
        <v>2.141176470588235</v>
      </c>
      <c r="AD61">
        <f t="shared" si="56"/>
        <v>1.8875757575757575</v>
      </c>
      <c r="AE61">
        <f t="shared" si="56"/>
        <v>5912.176470588235</v>
      </c>
      <c r="AF61">
        <f t="shared" si="56"/>
        <v>4235.870967741936</v>
      </c>
      <c r="AG61">
        <f t="shared" si="56"/>
        <v>33.178235294117655</v>
      </c>
      <c r="AH61">
        <f t="shared" si="56"/>
        <v>27.157999999999998</v>
      </c>
      <c r="AI61">
        <f t="shared" si="56"/>
        <v>0.9907575757575755</v>
      </c>
      <c r="AJ61">
        <f t="shared" si="56"/>
        <v>1.516025641025641</v>
      </c>
      <c r="AM61">
        <f>AM60/AM54</f>
        <v>23642.068965517243</v>
      </c>
      <c r="AN61">
        <f>AN60/AN54</f>
        <v>22590.344827586207</v>
      </c>
      <c r="AO61">
        <f>AO60/AO54</f>
        <v>22957.391304347828</v>
      </c>
      <c r="AP61">
        <f>AP60/AP54</f>
        <v>21892.17391304348</v>
      </c>
      <c r="AR61"/>
      <c r="AX61" s="2"/>
      <c r="BA61" s="2"/>
      <c r="CJ61" t="s">
        <v>680</v>
      </c>
      <c r="CN61" s="2"/>
      <c r="CP61" s="2"/>
      <c r="CS61" s="2"/>
      <c r="CT61" s="2"/>
      <c r="CU61" s="2"/>
      <c r="CV61" s="2"/>
      <c r="CW61" s="2"/>
      <c r="CX61" s="2"/>
      <c r="CY61" s="2"/>
    </row>
    <row r="62" spans="5:103" ht="13.5">
      <c r="E62" s="2"/>
      <c r="F62" s="2"/>
      <c r="G62" s="2"/>
      <c r="H62" s="2"/>
      <c r="I62" s="2"/>
      <c r="AA62" t="s">
        <v>680</v>
      </c>
      <c r="AR62"/>
      <c r="AX62" s="2"/>
      <c r="BA62" s="2"/>
      <c r="CJ62" t="s">
        <v>680</v>
      </c>
      <c r="CN62" s="2"/>
      <c r="CP62" s="2"/>
      <c r="CS62" s="2"/>
      <c r="CT62" s="2"/>
      <c r="CU62" s="2"/>
      <c r="CV62" s="2"/>
      <c r="CW62" s="2"/>
      <c r="CX62" s="2"/>
      <c r="CY62" s="2"/>
    </row>
    <row r="63" spans="5:103" ht="13.5">
      <c r="E63" s="2"/>
      <c r="F63" s="2"/>
      <c r="G63" s="2"/>
      <c r="H63" s="2"/>
      <c r="I63" s="2"/>
      <c r="AA63" t="s">
        <v>680</v>
      </c>
      <c r="AR63"/>
      <c r="AX63" s="2"/>
      <c r="BA63" s="2"/>
      <c r="CJ63" t="s">
        <v>680</v>
      </c>
      <c r="CN63" s="2"/>
      <c r="CP63" s="2"/>
      <c r="CS63" s="2"/>
      <c r="CT63" s="2"/>
      <c r="CU63" s="2"/>
      <c r="CV63" s="2"/>
      <c r="CW63" s="2"/>
      <c r="CX63" s="2"/>
      <c r="CY63" s="2"/>
    </row>
    <row r="64" spans="5:103" ht="13.5">
      <c r="E64" s="2"/>
      <c r="F64" s="2"/>
      <c r="G64" s="2"/>
      <c r="H64" s="2"/>
      <c r="I64" s="2"/>
      <c r="AA64" t="s">
        <v>680</v>
      </c>
      <c r="AR64"/>
      <c r="AX64" s="2"/>
      <c r="BA64" s="2"/>
      <c r="CJ64" t="s">
        <v>680</v>
      </c>
      <c r="CN64" s="2"/>
      <c r="CP64" s="2"/>
      <c r="CS64" s="2"/>
      <c r="CT64" s="2"/>
      <c r="CU64" s="2"/>
      <c r="CV64" s="2"/>
      <c r="CW64" s="2"/>
      <c r="CX64" s="2"/>
      <c r="CY64" s="2"/>
    </row>
    <row r="65" spans="5:103" ht="13.5">
      <c r="E65" s="2"/>
      <c r="F65" s="2"/>
      <c r="G65" s="2"/>
      <c r="H65" s="2"/>
      <c r="I65" s="2"/>
      <c r="AA65" t="s">
        <v>680</v>
      </c>
      <c r="AR65"/>
      <c r="AX65" s="2"/>
      <c r="BA65" s="2"/>
      <c r="CJ65" t="s">
        <v>680</v>
      </c>
      <c r="CN65" s="2"/>
      <c r="CP65" s="2"/>
      <c r="CS65" s="2"/>
      <c r="CT65" s="2"/>
      <c r="CU65" s="2"/>
      <c r="CV65" s="2"/>
      <c r="CW65" s="2"/>
      <c r="CX65" s="2"/>
      <c r="CY65" s="2"/>
    </row>
    <row r="66" spans="5:103" ht="13.5">
      <c r="E66" s="2"/>
      <c r="F66" s="2"/>
      <c r="G66" s="2"/>
      <c r="H66" s="2"/>
      <c r="I66" s="2"/>
      <c r="AA66" t="s">
        <v>680</v>
      </c>
      <c r="AR66"/>
      <c r="AX66" s="2"/>
      <c r="BA66" s="2"/>
      <c r="CJ66" t="s">
        <v>680</v>
      </c>
      <c r="CN66" s="2"/>
      <c r="CP66" s="2"/>
      <c r="CS66" s="2"/>
      <c r="CT66" s="2"/>
      <c r="CU66" s="2"/>
      <c r="CV66" s="2"/>
      <c r="CW66" s="2"/>
      <c r="CX66" s="2"/>
      <c r="CY66" s="2"/>
    </row>
    <row r="67" spans="5:103" ht="13.5">
      <c r="E67" s="2"/>
      <c r="F67" s="2"/>
      <c r="G67" s="2"/>
      <c r="H67" s="2"/>
      <c r="I67" s="2"/>
      <c r="AA67" t="s">
        <v>680</v>
      </c>
      <c r="AR67"/>
      <c r="AX67" s="2"/>
      <c r="BA67" s="2"/>
      <c r="CJ67" t="s">
        <v>680</v>
      </c>
      <c r="CN67" s="2"/>
      <c r="CP67" s="2"/>
      <c r="CS67" s="2"/>
      <c r="CT67" s="2"/>
      <c r="CU67" s="2"/>
      <c r="CV67" s="2"/>
      <c r="CW67" s="2"/>
      <c r="CX67" s="2"/>
      <c r="CY67" s="2"/>
    </row>
    <row r="68" spans="5:103" ht="13.5">
      <c r="E68" s="2"/>
      <c r="F68" s="2"/>
      <c r="G68" s="2"/>
      <c r="H68" s="2"/>
      <c r="I68" s="2"/>
      <c r="AA68" t="s">
        <v>680</v>
      </c>
      <c r="AR68"/>
      <c r="AX68" s="2"/>
      <c r="BA68" s="2"/>
      <c r="CJ68" t="s">
        <v>680</v>
      </c>
      <c r="CN68" s="2"/>
      <c r="CP68" s="2"/>
      <c r="CS68" s="2"/>
      <c r="CT68" s="2"/>
      <c r="CU68" s="2"/>
      <c r="CV68" s="2"/>
      <c r="CW68" s="2"/>
      <c r="CX68" s="2"/>
      <c r="CY68" s="2"/>
    </row>
    <row r="69" spans="5:103" ht="13.5">
      <c r="E69" s="2"/>
      <c r="F69" s="2"/>
      <c r="G69" s="2"/>
      <c r="H69" s="2"/>
      <c r="I69" s="2"/>
      <c r="AA69" t="s">
        <v>680</v>
      </c>
      <c r="AR69"/>
      <c r="AX69" s="2"/>
      <c r="BA69" s="2"/>
      <c r="CJ69" t="s">
        <v>680</v>
      </c>
      <c r="CN69" s="2"/>
      <c r="CP69" s="2"/>
      <c r="CS69" s="2"/>
      <c r="CT69" s="2"/>
      <c r="CU69" s="2"/>
      <c r="CV69" s="2"/>
      <c r="CW69" s="2"/>
      <c r="CX69" s="2"/>
      <c r="CY69" s="2"/>
    </row>
    <row r="70" spans="5:103" ht="13.5">
      <c r="E70" s="2"/>
      <c r="F70" s="2"/>
      <c r="G70" s="2"/>
      <c r="H70" s="2"/>
      <c r="I70" s="2"/>
      <c r="AA70" t="s">
        <v>680</v>
      </c>
      <c r="AR70"/>
      <c r="AX70" s="2"/>
      <c r="BA70" s="2"/>
      <c r="CJ70" t="s">
        <v>680</v>
      </c>
      <c r="CN70" s="2"/>
      <c r="CP70" s="2"/>
      <c r="CS70" s="2"/>
      <c r="CT70" s="2"/>
      <c r="CU70" s="2"/>
      <c r="CV70" s="2"/>
      <c r="CW70" s="2"/>
      <c r="CX70" s="2"/>
      <c r="CY70" s="2"/>
    </row>
    <row r="71" spans="5:103" ht="13.5">
      <c r="E71" s="2"/>
      <c r="F71" s="2"/>
      <c r="G71" s="2"/>
      <c r="H71" s="2"/>
      <c r="I71" s="2"/>
      <c r="AA71" t="s">
        <v>680</v>
      </c>
      <c r="AR71"/>
      <c r="AX71" s="2"/>
      <c r="BA71" s="2"/>
      <c r="CJ71" t="s">
        <v>680</v>
      </c>
      <c r="CN71" s="2"/>
      <c r="CP71" s="2"/>
      <c r="CS71" s="2"/>
      <c r="CT71" s="2"/>
      <c r="CU71" s="2"/>
      <c r="CV71" s="2"/>
      <c r="CW71" s="2"/>
      <c r="CX71" s="2"/>
      <c r="CY71" s="2"/>
    </row>
    <row r="72" spans="5:103" ht="13.5">
      <c r="E72" s="2"/>
      <c r="F72" s="2"/>
      <c r="G72" s="2"/>
      <c r="H72" s="2"/>
      <c r="I72" s="2"/>
      <c r="AA72" t="s">
        <v>680</v>
      </c>
      <c r="AR72"/>
      <c r="AX72" s="2"/>
      <c r="BA72" s="2"/>
      <c r="CJ72" t="s">
        <v>680</v>
      </c>
      <c r="CN72" s="2"/>
      <c r="CP72" s="2"/>
      <c r="CS72" s="2"/>
      <c r="CT72" s="2"/>
      <c r="CU72" s="2"/>
      <c r="CV72" s="2"/>
      <c r="CW72" s="2"/>
      <c r="CX72" s="2"/>
      <c r="CY72" s="2"/>
    </row>
    <row r="73" spans="5:103" ht="13.5">
      <c r="E73" s="2"/>
      <c r="F73" s="2"/>
      <c r="G73" s="2"/>
      <c r="H73" s="2"/>
      <c r="I73" s="2"/>
      <c r="AA73" t="s">
        <v>680</v>
      </c>
      <c r="AR73"/>
      <c r="AX73" s="2"/>
      <c r="BA73" s="2"/>
      <c r="CJ73" t="s">
        <v>680</v>
      </c>
      <c r="CN73" s="2"/>
      <c r="CP73" s="2"/>
      <c r="CS73" s="2"/>
      <c r="CT73" s="2"/>
      <c r="CU73" s="2"/>
      <c r="CV73" s="2"/>
      <c r="CW73" s="2"/>
      <c r="CX73" s="2"/>
      <c r="CY73" s="2"/>
    </row>
    <row r="74" spans="5:103" ht="13.5">
      <c r="E74" s="2"/>
      <c r="F74" s="2"/>
      <c r="G74" s="2"/>
      <c r="H74" s="2"/>
      <c r="I74" s="2"/>
      <c r="AA74" t="s">
        <v>680</v>
      </c>
      <c r="AR74"/>
      <c r="AX74" s="2"/>
      <c r="BA74" s="2"/>
      <c r="CJ74" t="s">
        <v>680</v>
      </c>
      <c r="CN74" s="2"/>
      <c r="CP74" s="2"/>
      <c r="CS74" s="2"/>
      <c r="CT74" s="2"/>
      <c r="CU74" s="2"/>
      <c r="CV74" s="2"/>
      <c r="CW74" s="2"/>
      <c r="CX74" s="2"/>
      <c r="CY74" s="2"/>
    </row>
    <row r="75" spans="5:103" ht="13.5">
      <c r="E75" s="2"/>
      <c r="F75" s="2"/>
      <c r="G75" s="2"/>
      <c r="H75" s="2"/>
      <c r="I75" s="2"/>
      <c r="AA75" t="s">
        <v>680</v>
      </c>
      <c r="AR75"/>
      <c r="AX75" s="2"/>
      <c r="BA75" s="2"/>
      <c r="CJ75" t="s">
        <v>680</v>
      </c>
      <c r="CN75" s="2"/>
      <c r="CP75" s="2"/>
      <c r="CS75" s="2"/>
      <c r="CT75" s="2"/>
      <c r="CU75" s="2"/>
      <c r="CV75" s="2"/>
      <c r="CW75" s="2"/>
      <c r="CX75" s="2"/>
      <c r="CY75" s="2"/>
    </row>
    <row r="76" spans="5:103" ht="13.5">
      <c r="E76" s="2"/>
      <c r="F76" s="2"/>
      <c r="G76" s="2"/>
      <c r="H76" s="2"/>
      <c r="I76" s="2"/>
      <c r="AA76" t="s">
        <v>680</v>
      </c>
      <c r="AR76"/>
      <c r="AX76" s="2"/>
      <c r="BA76" s="2"/>
      <c r="CJ76" t="s">
        <v>680</v>
      </c>
      <c r="CN76" s="2"/>
      <c r="CP76" s="2"/>
      <c r="CS76" s="2"/>
      <c r="CT76" s="2"/>
      <c r="CU76" s="2"/>
      <c r="CV76" s="2"/>
      <c r="CW76" s="2"/>
      <c r="CX76" s="2"/>
      <c r="CY76" s="2"/>
    </row>
    <row r="77" spans="5:103" ht="13.5">
      <c r="E77" s="2"/>
      <c r="F77" s="2"/>
      <c r="G77" s="2"/>
      <c r="H77" s="2"/>
      <c r="I77" s="2"/>
      <c r="AA77" t="s">
        <v>680</v>
      </c>
      <c r="AR77"/>
      <c r="AX77" s="2"/>
      <c r="BA77" s="2"/>
      <c r="CJ77" t="s">
        <v>680</v>
      </c>
      <c r="CN77" s="2"/>
      <c r="CP77" s="2"/>
      <c r="CS77" s="2"/>
      <c r="CT77" s="2"/>
      <c r="CU77" s="2"/>
      <c r="CV77" s="2"/>
      <c r="CW77" s="2"/>
      <c r="CX77" s="2"/>
      <c r="CY77" s="2"/>
    </row>
    <row r="78" spans="5:103" ht="13.5">
      <c r="E78" s="2"/>
      <c r="F78" s="2"/>
      <c r="G78" s="2"/>
      <c r="H78" s="2"/>
      <c r="I78" s="2"/>
      <c r="AA78" t="s">
        <v>680</v>
      </c>
      <c r="AR78"/>
      <c r="AX78" s="2"/>
      <c r="BA78" s="2"/>
      <c r="CJ78" t="s">
        <v>680</v>
      </c>
      <c r="CN78" s="2"/>
      <c r="CP78" s="2"/>
      <c r="CS78" s="2"/>
      <c r="CT78" s="2"/>
      <c r="CU78" s="2"/>
      <c r="CV78" s="2"/>
      <c r="CW78" s="2"/>
      <c r="CX78" s="2"/>
      <c r="CY78" s="2"/>
    </row>
    <row r="79" spans="5:103" ht="13.5">
      <c r="E79" s="2"/>
      <c r="F79" s="2"/>
      <c r="G79" s="2"/>
      <c r="H79" s="2"/>
      <c r="I79" s="2"/>
      <c r="AA79" t="s">
        <v>680</v>
      </c>
      <c r="AR79"/>
      <c r="AX79" s="2"/>
      <c r="BA79" s="2"/>
      <c r="CJ79" t="s">
        <v>680</v>
      </c>
      <c r="CN79" s="2"/>
      <c r="CP79" s="2"/>
      <c r="CS79" s="2"/>
      <c r="CT79" s="2"/>
      <c r="CU79" s="2"/>
      <c r="CV79" s="2"/>
      <c r="CW79" s="2"/>
      <c r="CX79" s="2"/>
      <c r="CY79" s="2"/>
    </row>
    <row r="80" spans="5:103" ht="13.5">
      <c r="E80" s="2"/>
      <c r="F80" s="2"/>
      <c r="G80" s="2"/>
      <c r="H80" s="2"/>
      <c r="I80" s="2"/>
      <c r="AA80" t="s">
        <v>680</v>
      </c>
      <c r="AR80"/>
      <c r="AX80" s="2"/>
      <c r="BA80" s="2"/>
      <c r="CJ80" t="s">
        <v>680</v>
      </c>
      <c r="CN80" s="2"/>
      <c r="CP80" s="2"/>
      <c r="CS80" s="2"/>
      <c r="CT80" s="2"/>
      <c r="CU80" s="2"/>
      <c r="CV80" s="2"/>
      <c r="CW80" s="2"/>
      <c r="CX80" s="2"/>
      <c r="CY80" s="2"/>
    </row>
    <row r="81" spans="27:103" ht="13.5">
      <c r="AA81" t="s">
        <v>680</v>
      </c>
      <c r="AR81"/>
      <c r="AX81" s="2"/>
      <c r="BA81" s="2"/>
      <c r="CJ81" t="s">
        <v>680</v>
      </c>
      <c r="CN81" s="2"/>
      <c r="CP81" s="2"/>
      <c r="CS81" s="2"/>
      <c r="CT81" s="2"/>
      <c r="CU81" s="2"/>
      <c r="CV81" s="2"/>
      <c r="CW81" s="2"/>
      <c r="CX81" s="2"/>
      <c r="CY81" s="2"/>
    </row>
    <row r="82" spans="27:103" ht="13.5">
      <c r="AA82" t="s">
        <v>680</v>
      </c>
      <c r="AR82"/>
      <c r="AX82" s="2"/>
      <c r="BA82" s="2"/>
      <c r="CJ82" t="s">
        <v>680</v>
      </c>
      <c r="CN82" s="2"/>
      <c r="CP82" s="2"/>
      <c r="CS82" s="2"/>
      <c r="CT82" s="2"/>
      <c r="CU82" s="2"/>
      <c r="CV82" s="2"/>
      <c r="CW82" s="2"/>
      <c r="CX82" s="2"/>
      <c r="CY82" s="2"/>
    </row>
    <row r="83" spans="27:103" ht="13.5">
      <c r="AA83" t="s">
        <v>680</v>
      </c>
      <c r="AR83"/>
      <c r="AX83" s="2"/>
      <c r="BA83" s="2"/>
      <c r="CJ83" t="s">
        <v>680</v>
      </c>
      <c r="CN83" s="2"/>
      <c r="CP83" s="2"/>
      <c r="CS83" s="2"/>
      <c r="CT83" s="2"/>
      <c r="CU83" s="2"/>
      <c r="CV83" s="2"/>
      <c r="CW83" s="2"/>
      <c r="CX83" s="2"/>
      <c r="CY83" s="2"/>
    </row>
    <row r="84" spans="27:103" ht="13.5">
      <c r="AA84" t="s">
        <v>680</v>
      </c>
      <c r="AR84"/>
      <c r="AX84" s="2"/>
      <c r="BA84" s="2"/>
      <c r="CJ84" t="s">
        <v>680</v>
      </c>
      <c r="CN84" s="2"/>
      <c r="CP84" s="2"/>
      <c r="CS84" s="2"/>
      <c r="CT84" s="2"/>
      <c r="CU84" s="2"/>
      <c r="CV84" s="2"/>
      <c r="CW84" s="2"/>
      <c r="CX84" s="2"/>
      <c r="CY84" s="2"/>
    </row>
    <row r="85" spans="27:103" ht="13.5">
      <c r="AA85" t="s">
        <v>680</v>
      </c>
      <c r="AR85"/>
      <c r="AX85" s="2"/>
      <c r="BA85" s="2"/>
      <c r="CJ85" t="s">
        <v>680</v>
      </c>
      <c r="CN85" s="2"/>
      <c r="CP85" s="2"/>
      <c r="CS85" s="2"/>
      <c r="CT85" s="2"/>
      <c r="CU85" s="2"/>
      <c r="CV85" s="2"/>
      <c r="CW85" s="2"/>
      <c r="CX85" s="2"/>
      <c r="CY85" s="2"/>
    </row>
    <row r="86" spans="27:103" ht="13.5">
      <c r="AA86" t="s">
        <v>680</v>
      </c>
      <c r="AR86"/>
      <c r="AX86" s="2"/>
      <c r="BA86" s="2"/>
      <c r="CJ86" t="s">
        <v>680</v>
      </c>
      <c r="CN86" s="2"/>
      <c r="CP86" s="2"/>
      <c r="CS86" s="2"/>
      <c r="CT86" s="2"/>
      <c r="CU86" s="2"/>
      <c r="CV86" s="2"/>
      <c r="CW86" s="2"/>
      <c r="CX86" s="2"/>
      <c r="CY86" s="2"/>
    </row>
    <row r="87" spans="27:103" ht="13.5">
      <c r="AA87" t="s">
        <v>680</v>
      </c>
      <c r="AR87"/>
      <c r="AX87" s="2"/>
      <c r="BA87" s="2"/>
      <c r="CJ87" t="s">
        <v>680</v>
      </c>
      <c r="CN87" s="2"/>
      <c r="CP87" s="2"/>
      <c r="CS87" s="2"/>
      <c r="CT87" s="2"/>
      <c r="CU87" s="2"/>
      <c r="CV87" s="2"/>
      <c r="CW87" s="2"/>
      <c r="CX87" s="2"/>
      <c r="CY87" s="2"/>
    </row>
    <row r="88" spans="27:103" ht="13.5">
      <c r="AA88" t="s">
        <v>680</v>
      </c>
      <c r="AR88"/>
      <c r="AX88" s="2"/>
      <c r="BA88" s="2"/>
      <c r="CJ88" t="s">
        <v>680</v>
      </c>
      <c r="CN88" s="2"/>
      <c r="CP88" s="2"/>
      <c r="CS88" s="2"/>
      <c r="CT88" s="2"/>
      <c r="CU88" s="2"/>
      <c r="CV88" s="2"/>
      <c r="CW88" s="2"/>
      <c r="CX88" s="2"/>
      <c r="CY88" s="2"/>
    </row>
    <row r="89" spans="27:103" ht="13.5">
      <c r="AA89" t="s">
        <v>680</v>
      </c>
      <c r="AR89"/>
      <c r="AX89" s="2"/>
      <c r="BA89" s="2"/>
      <c r="CJ89" t="s">
        <v>680</v>
      </c>
      <c r="CN89" s="2"/>
      <c r="CP89" s="2"/>
      <c r="CS89" s="2"/>
      <c r="CT89" s="2"/>
      <c r="CU89" s="2"/>
      <c r="CV89" s="2"/>
      <c r="CW89" s="2"/>
      <c r="CX89" s="2"/>
      <c r="CY89" s="2"/>
    </row>
    <row r="90" spans="27:103" ht="13.5">
      <c r="AA90" t="s">
        <v>680</v>
      </c>
      <c r="AR90"/>
      <c r="AX90" s="2"/>
      <c r="BA90" s="2"/>
      <c r="CJ90" t="s">
        <v>680</v>
      </c>
      <c r="CN90" s="2"/>
      <c r="CP90" s="2"/>
      <c r="CS90" s="2"/>
      <c r="CT90" s="2"/>
      <c r="CU90" s="2"/>
      <c r="CV90" s="2"/>
      <c r="CW90" s="2"/>
      <c r="CX90" s="2"/>
      <c r="CY90" s="2"/>
    </row>
    <row r="91" spans="27:103" ht="13.5">
      <c r="AA91" t="s">
        <v>680</v>
      </c>
      <c r="AR91"/>
      <c r="AX91" s="2"/>
      <c r="BA91" s="2"/>
      <c r="CJ91" t="s">
        <v>680</v>
      </c>
      <c r="CN91" s="2"/>
      <c r="CP91" s="2"/>
      <c r="CS91" s="2"/>
      <c r="CT91" s="2"/>
      <c r="CU91" s="2"/>
      <c r="CV91" s="2"/>
      <c r="CW91" s="2"/>
      <c r="CX91" s="2"/>
      <c r="CY91" s="2"/>
    </row>
    <row r="92" spans="27:103" ht="13.5">
      <c r="AA92" t="s">
        <v>680</v>
      </c>
      <c r="AR92"/>
      <c r="AX92" s="2"/>
      <c r="BA92" s="2"/>
      <c r="CJ92" t="s">
        <v>680</v>
      </c>
      <c r="CN92" s="2"/>
      <c r="CP92" s="2"/>
      <c r="CS92" s="2"/>
      <c r="CT92" s="2"/>
      <c r="CU92" s="2"/>
      <c r="CV92" s="2"/>
      <c r="CW92" s="2"/>
      <c r="CX92" s="2"/>
      <c r="CY92" s="2"/>
    </row>
    <row r="93" spans="27:103" ht="13.5">
      <c r="AA93" t="s">
        <v>680</v>
      </c>
      <c r="AR93"/>
      <c r="AX93" s="2"/>
      <c r="BA93" s="2"/>
      <c r="CJ93" t="s">
        <v>680</v>
      </c>
      <c r="CN93" s="2"/>
      <c r="CP93" s="2"/>
      <c r="CS93" s="2"/>
      <c r="CT93" s="2"/>
      <c r="CU93" s="2"/>
      <c r="CV93" s="2"/>
      <c r="CW93" s="2"/>
      <c r="CX93" s="2"/>
      <c r="CY93" s="2"/>
    </row>
    <row r="94" spans="27:103" ht="13.5">
      <c r="AA94" t="s">
        <v>680</v>
      </c>
      <c r="AR94"/>
      <c r="AX94" s="2"/>
      <c r="BA94" s="2"/>
      <c r="CJ94" t="s">
        <v>680</v>
      </c>
      <c r="CN94" s="2"/>
      <c r="CP94" s="2"/>
      <c r="CS94" s="2"/>
      <c r="CT94" s="2"/>
      <c r="CU94" s="2"/>
      <c r="CV94" s="2"/>
      <c r="CW94" s="2"/>
      <c r="CX94" s="2"/>
      <c r="CY94" s="2"/>
    </row>
    <row r="95" spans="27:103" ht="13.5">
      <c r="AA95" t="s">
        <v>680</v>
      </c>
      <c r="AR95"/>
      <c r="AX95" s="2"/>
      <c r="BA95" s="2"/>
      <c r="CJ95" t="s">
        <v>680</v>
      </c>
      <c r="CN95" s="2"/>
      <c r="CP95" s="2"/>
      <c r="CS95" s="2"/>
      <c r="CT95" s="2"/>
      <c r="CU95" s="2"/>
      <c r="CV95" s="2"/>
      <c r="CW95" s="2"/>
      <c r="CX95" s="2"/>
      <c r="CY95" s="2"/>
    </row>
    <row r="96" spans="27:103" ht="13.5">
      <c r="AA96" t="s">
        <v>680</v>
      </c>
      <c r="AR96"/>
      <c r="AX96" s="2"/>
      <c r="BA96" s="2"/>
      <c r="CJ96" t="s">
        <v>680</v>
      </c>
      <c r="CN96" s="2"/>
      <c r="CP96" s="2"/>
      <c r="CS96" s="2"/>
      <c r="CT96" s="2"/>
      <c r="CU96" s="2"/>
      <c r="CV96" s="2"/>
      <c r="CW96" s="2"/>
      <c r="CX96" s="2"/>
      <c r="CY96" s="2"/>
    </row>
    <row r="97" spans="27:103" ht="13.5">
      <c r="AA97" t="s">
        <v>680</v>
      </c>
      <c r="AR97"/>
      <c r="AX97" s="2"/>
      <c r="BA97" s="2"/>
      <c r="CJ97" t="s">
        <v>680</v>
      </c>
      <c r="CN97" s="2"/>
      <c r="CP97" s="2"/>
      <c r="CS97" s="2"/>
      <c r="CT97" s="2"/>
      <c r="CU97" s="2"/>
      <c r="CV97" s="2"/>
      <c r="CW97" s="2"/>
      <c r="CX97" s="2"/>
      <c r="CY97" s="2"/>
    </row>
    <row r="98" spans="27:103" ht="13.5">
      <c r="AA98" t="s">
        <v>680</v>
      </c>
      <c r="AR98"/>
      <c r="AX98" s="2"/>
      <c r="BA98" s="2"/>
      <c r="CJ98" t="s">
        <v>680</v>
      </c>
      <c r="CN98" s="2"/>
      <c r="CP98" s="2"/>
      <c r="CS98" s="2"/>
      <c r="CT98" s="2"/>
      <c r="CU98" s="2"/>
      <c r="CV98" s="2"/>
      <c r="CW98" s="2"/>
      <c r="CX98" s="2"/>
      <c r="CY98" s="2"/>
    </row>
    <row r="99" spans="27:103" ht="13.5">
      <c r="AA99" t="s">
        <v>680</v>
      </c>
      <c r="AR99"/>
      <c r="AX99" s="2"/>
      <c r="BA99" s="2"/>
      <c r="CJ99" t="s">
        <v>680</v>
      </c>
      <c r="CN99" s="2"/>
      <c r="CP99" s="2"/>
      <c r="CS99" s="2"/>
      <c r="CT99" s="2"/>
      <c r="CU99" s="2"/>
      <c r="CV99" s="2"/>
      <c r="CW99" s="2"/>
      <c r="CX99" s="2"/>
      <c r="CY99" s="2"/>
    </row>
    <row r="100" spans="27:103" ht="13.5">
      <c r="AA100" t="s">
        <v>680</v>
      </c>
      <c r="AR100"/>
      <c r="AX100" s="2"/>
      <c r="BA100" s="2"/>
      <c r="CJ100" t="s">
        <v>680</v>
      </c>
      <c r="CN100" s="2"/>
      <c r="CP100" s="2"/>
      <c r="CS100" s="2"/>
      <c r="CT100" s="2"/>
      <c r="CU100" s="2"/>
      <c r="CV100" s="2"/>
      <c r="CW100" s="2"/>
      <c r="CX100" s="2"/>
      <c r="CY100" s="2"/>
    </row>
    <row r="101" spans="27:103" ht="13.5">
      <c r="AA101" t="s">
        <v>680</v>
      </c>
      <c r="AR101"/>
      <c r="AX101" s="2"/>
      <c r="BA101" s="2"/>
      <c r="CJ101" t="s">
        <v>680</v>
      </c>
      <c r="CN101" s="2"/>
      <c r="CP101" s="2"/>
      <c r="CS101" s="2"/>
      <c r="CT101" s="2"/>
      <c r="CU101" s="2"/>
      <c r="CV101" s="2"/>
      <c r="CW101" s="2"/>
      <c r="CX101" s="2"/>
      <c r="CY101" s="2"/>
    </row>
    <row r="102" spans="27:103" ht="13.5">
      <c r="AA102" t="s">
        <v>680</v>
      </c>
      <c r="AR102"/>
      <c r="AX102" s="2"/>
      <c r="BA102" s="2"/>
      <c r="CJ102" t="s">
        <v>680</v>
      </c>
      <c r="CN102" s="2"/>
      <c r="CP102" s="2"/>
      <c r="CS102" s="2"/>
      <c r="CT102" s="2"/>
      <c r="CU102" s="2"/>
      <c r="CV102" s="2"/>
      <c r="CW102" s="2"/>
      <c r="CX102" s="2"/>
      <c r="CY102" s="2"/>
    </row>
    <row r="103" spans="27:103" ht="13.5">
      <c r="AA103" t="s">
        <v>680</v>
      </c>
      <c r="AR103"/>
      <c r="AX103" s="2"/>
      <c r="BA103" s="2"/>
      <c r="CJ103" t="s">
        <v>680</v>
      </c>
      <c r="CN103" s="2"/>
      <c r="CP103" s="2"/>
      <c r="CS103" s="2"/>
      <c r="CT103" s="2"/>
      <c r="CU103" s="2"/>
      <c r="CV103" s="2"/>
      <c r="CW103" s="2"/>
      <c r="CX103" s="2"/>
      <c r="CY103" s="2"/>
    </row>
    <row r="104" spans="27:103" ht="13.5">
      <c r="AA104" t="s">
        <v>680</v>
      </c>
      <c r="AR104"/>
      <c r="AX104" s="2"/>
      <c r="BA104" s="2"/>
      <c r="CJ104" t="s">
        <v>680</v>
      </c>
      <c r="CN104" s="2"/>
      <c r="CP104" s="2"/>
      <c r="CS104" s="2"/>
      <c r="CT104" s="2"/>
      <c r="CU104" s="2"/>
      <c r="CV104" s="2"/>
      <c r="CW104" s="2"/>
      <c r="CX104" s="2"/>
      <c r="CY104" s="2"/>
    </row>
    <row r="105" spans="27:103" ht="13.5">
      <c r="AA105" t="s">
        <v>680</v>
      </c>
      <c r="AR105"/>
      <c r="AX105" s="2"/>
      <c r="BA105" s="2"/>
      <c r="CJ105" t="s">
        <v>680</v>
      </c>
      <c r="CN105" s="2"/>
      <c r="CP105" s="2"/>
      <c r="CS105" s="2"/>
      <c r="CT105" s="2"/>
      <c r="CU105" s="2"/>
      <c r="CV105" s="2"/>
      <c r="CW105" s="2"/>
      <c r="CX105" s="2"/>
      <c r="CY105" s="2"/>
    </row>
    <row r="106" spans="27:103" ht="13.5">
      <c r="AA106" t="s">
        <v>680</v>
      </c>
      <c r="AR106"/>
      <c r="AX106" s="2"/>
      <c r="BA106" s="2"/>
      <c r="CJ106" t="s">
        <v>680</v>
      </c>
      <c r="CN106" s="2"/>
      <c r="CP106" s="2"/>
      <c r="CS106" s="2"/>
      <c r="CT106" s="2"/>
      <c r="CU106" s="2"/>
      <c r="CV106" s="2"/>
      <c r="CW106" s="2"/>
      <c r="CX106" s="2"/>
      <c r="CY106" s="2"/>
    </row>
    <row r="107" spans="27:103" ht="13.5">
      <c r="AA107" t="s">
        <v>680</v>
      </c>
      <c r="AR107"/>
      <c r="AX107" s="2"/>
      <c r="BA107" s="2"/>
      <c r="CJ107" t="s">
        <v>680</v>
      </c>
      <c r="CN107" s="2"/>
      <c r="CP107" s="2"/>
      <c r="CS107" s="2"/>
      <c r="CT107" s="2"/>
      <c r="CU107" s="2"/>
      <c r="CV107" s="2"/>
      <c r="CW107" s="2"/>
      <c r="CX107" s="2"/>
      <c r="CY107" s="2"/>
    </row>
    <row r="108" spans="27:103" ht="13.5">
      <c r="AA108" t="s">
        <v>680</v>
      </c>
      <c r="AR108"/>
      <c r="AX108" s="2"/>
      <c r="BA108" s="2"/>
      <c r="CJ108" t="s">
        <v>680</v>
      </c>
      <c r="CN108" s="2"/>
      <c r="CP108" s="2"/>
      <c r="CS108" s="2"/>
      <c r="CT108" s="2"/>
      <c r="CU108" s="2"/>
      <c r="CV108" s="2"/>
      <c r="CW108" s="2"/>
      <c r="CX108" s="2"/>
      <c r="CY108" s="2"/>
    </row>
    <row r="109" spans="27:103" ht="13.5">
      <c r="AA109" t="s">
        <v>680</v>
      </c>
      <c r="AR109"/>
      <c r="AX109" s="2"/>
      <c r="BA109" s="2"/>
      <c r="CJ109" t="s">
        <v>680</v>
      </c>
      <c r="CN109" s="2"/>
      <c r="CP109" s="2"/>
      <c r="CS109" s="2"/>
      <c r="CT109" s="2"/>
      <c r="CU109" s="2"/>
      <c r="CV109" s="2"/>
      <c r="CW109" s="2"/>
      <c r="CX109" s="2"/>
      <c r="CY109" s="2"/>
    </row>
    <row r="110" spans="27:103" ht="13.5">
      <c r="AA110" t="s">
        <v>680</v>
      </c>
      <c r="AR110"/>
      <c r="AX110" s="2"/>
      <c r="BA110" s="2"/>
      <c r="CJ110" t="s">
        <v>680</v>
      </c>
      <c r="CN110" s="2"/>
      <c r="CP110" s="2"/>
      <c r="CS110" s="2"/>
      <c r="CT110" s="2"/>
      <c r="CU110" s="2"/>
      <c r="CV110" s="2"/>
      <c r="CW110" s="2"/>
      <c r="CX110" s="2"/>
      <c r="CY110" s="2"/>
    </row>
    <row r="111" spans="27:103" ht="13.5">
      <c r="AA111" t="s">
        <v>680</v>
      </c>
      <c r="AR111"/>
      <c r="AX111" s="2"/>
      <c r="BA111" s="2"/>
      <c r="CJ111" t="s">
        <v>680</v>
      </c>
      <c r="CN111" s="2"/>
      <c r="CP111" s="2"/>
      <c r="CS111" s="2"/>
      <c r="CT111" s="2"/>
      <c r="CU111" s="2"/>
      <c r="CV111" s="2"/>
      <c r="CW111" s="2"/>
      <c r="CX111" s="2"/>
      <c r="CY111" s="2"/>
    </row>
    <row r="112" spans="27:103" ht="13.5">
      <c r="AA112" t="s">
        <v>680</v>
      </c>
      <c r="AR112"/>
      <c r="AX112" s="2"/>
      <c r="BA112" s="2"/>
      <c r="CJ112" t="s">
        <v>680</v>
      </c>
      <c r="CN112" s="2"/>
      <c r="CP112" s="2"/>
      <c r="CS112" s="2"/>
      <c r="CT112" s="2"/>
      <c r="CU112" s="2"/>
      <c r="CV112" s="2"/>
      <c r="CW112" s="2"/>
      <c r="CX112" s="2"/>
      <c r="CY112" s="2"/>
    </row>
    <row r="113" spans="27:103" ht="13.5">
      <c r="AA113" t="s">
        <v>680</v>
      </c>
      <c r="AR113"/>
      <c r="AX113" s="2"/>
      <c r="BA113" s="2"/>
      <c r="CJ113" t="s">
        <v>680</v>
      </c>
      <c r="CN113" s="2"/>
      <c r="CP113" s="2"/>
      <c r="CS113" s="2"/>
      <c r="CT113" s="2"/>
      <c r="CU113" s="2"/>
      <c r="CV113" s="2"/>
      <c r="CW113" s="2"/>
      <c r="CX113" s="2"/>
      <c r="CY113" s="2"/>
    </row>
    <row r="114" spans="27:103" ht="13.5">
      <c r="AA114" t="s">
        <v>680</v>
      </c>
      <c r="AR114"/>
      <c r="AX114" s="2"/>
      <c r="BA114" s="2"/>
      <c r="CJ114" t="s">
        <v>680</v>
      </c>
      <c r="CN114" s="2"/>
      <c r="CP114" s="2"/>
      <c r="CS114" s="2"/>
      <c r="CT114" s="2"/>
      <c r="CU114" s="2"/>
      <c r="CV114" s="2"/>
      <c r="CW114" s="2"/>
      <c r="CX114" s="2"/>
      <c r="CY114" s="2"/>
    </row>
    <row r="115" spans="27:103" ht="13.5">
      <c r="AA115" t="s">
        <v>680</v>
      </c>
      <c r="AR115"/>
      <c r="AX115" s="2"/>
      <c r="BA115" s="2"/>
      <c r="CJ115" t="s">
        <v>680</v>
      </c>
      <c r="CN115" s="2"/>
      <c r="CP115" s="2"/>
      <c r="CS115" s="2"/>
      <c r="CT115" s="2"/>
      <c r="CU115" s="2"/>
      <c r="CV115" s="2"/>
      <c r="CW115" s="2"/>
      <c r="CX115" s="2"/>
      <c r="CY115" s="2"/>
    </row>
    <row r="116" spans="27:103" ht="13.5">
      <c r="AA116" t="s">
        <v>680</v>
      </c>
      <c r="AR116"/>
      <c r="AX116" s="2"/>
      <c r="BA116" s="2"/>
      <c r="CJ116" t="s">
        <v>680</v>
      </c>
      <c r="CN116" s="2"/>
      <c r="CP116" s="2"/>
      <c r="CS116" s="2"/>
      <c r="CT116" s="2"/>
      <c r="CU116" s="2"/>
      <c r="CV116" s="2"/>
      <c r="CW116" s="2"/>
      <c r="CX116" s="2"/>
      <c r="CY116" s="2"/>
    </row>
    <row r="117" spans="44:103" ht="13.5">
      <c r="AR117"/>
      <c r="AX117" s="2"/>
      <c r="BA117" s="2"/>
      <c r="CJ117" t="s">
        <v>680</v>
      </c>
      <c r="CN117" s="2"/>
      <c r="CP117" s="2"/>
      <c r="CS117" s="2"/>
      <c r="CT117" s="2"/>
      <c r="CU117" s="2"/>
      <c r="CV117" s="2"/>
      <c r="CW117" s="2"/>
      <c r="CX117" s="2"/>
      <c r="CY117" s="2"/>
    </row>
    <row r="118" spans="44:103" ht="13.5">
      <c r="AR118"/>
      <c r="AX118" s="2"/>
      <c r="BA118" s="2"/>
      <c r="CJ118" t="s">
        <v>680</v>
      </c>
      <c r="CN118" s="2"/>
      <c r="CP118" s="2"/>
      <c r="CS118" s="2"/>
      <c r="CT118" s="2"/>
      <c r="CU118" s="2"/>
      <c r="CV118" s="2"/>
      <c r="CW118" s="2"/>
      <c r="CX118" s="2"/>
      <c r="CY118" s="2"/>
    </row>
    <row r="119" spans="44:103" ht="13.5">
      <c r="AR119"/>
      <c r="AX119" s="2"/>
      <c r="BA119" s="2"/>
      <c r="CJ119" t="s">
        <v>680</v>
      </c>
      <c r="CN119" s="2"/>
      <c r="CP119" s="2"/>
      <c r="CS119" s="2"/>
      <c r="CT119" s="2"/>
      <c r="CU119" s="2"/>
      <c r="CV119" s="2"/>
      <c r="CW119" s="2"/>
      <c r="CX119" s="2"/>
      <c r="CY119" s="2"/>
    </row>
    <row r="120" spans="44:103" ht="13.5">
      <c r="AR120"/>
      <c r="AX120" s="2"/>
      <c r="BA120" s="2"/>
      <c r="CJ120" t="s">
        <v>680</v>
      </c>
      <c r="CN120" s="2"/>
      <c r="CP120" s="2"/>
      <c r="CS120" s="2"/>
      <c r="CT120" s="2"/>
      <c r="CU120" s="2"/>
      <c r="CV120" s="2"/>
      <c r="CW120" s="2"/>
      <c r="CX120" s="2"/>
      <c r="CY120" s="2"/>
    </row>
    <row r="121" spans="44:103" ht="13.5">
      <c r="AR121"/>
      <c r="AX121" s="2"/>
      <c r="BA121" s="2"/>
      <c r="CJ121" t="s">
        <v>680</v>
      </c>
      <c r="CN121" s="2"/>
      <c r="CP121" s="2"/>
      <c r="CS121" s="2"/>
      <c r="CT121" s="2"/>
      <c r="CU121" s="2"/>
      <c r="CV121" s="2"/>
      <c r="CW121" s="2"/>
      <c r="CX121" s="2"/>
      <c r="CY121" s="2"/>
    </row>
    <row r="122" spans="44:103" ht="13.5">
      <c r="AR122"/>
      <c r="AX122" s="2"/>
      <c r="BA122" s="2"/>
      <c r="CJ122" t="s">
        <v>680</v>
      </c>
      <c r="CN122" s="2"/>
      <c r="CP122" s="2"/>
      <c r="CS122" s="2"/>
      <c r="CT122" s="2"/>
      <c r="CU122" s="2"/>
      <c r="CV122" s="2"/>
      <c r="CW122" s="2"/>
      <c r="CX122" s="2"/>
      <c r="CY122" s="2"/>
    </row>
    <row r="123" spans="44:103" ht="13.5">
      <c r="AR123"/>
      <c r="AX123" s="2"/>
      <c r="BA123" s="2"/>
      <c r="CJ123" t="s">
        <v>680</v>
      </c>
      <c r="CN123" s="2"/>
      <c r="CP123" s="2"/>
      <c r="CS123" s="2"/>
      <c r="CT123" s="2"/>
      <c r="CU123" s="2"/>
      <c r="CV123" s="2"/>
      <c r="CW123" s="2"/>
      <c r="CX123" s="2"/>
      <c r="CY123" s="2"/>
    </row>
    <row r="124" spans="44:103" ht="13.5">
      <c r="AR124"/>
      <c r="AX124" s="2"/>
      <c r="BA124" s="2"/>
      <c r="CJ124" t="s">
        <v>680</v>
      </c>
      <c r="CN124" s="2"/>
      <c r="CP124" s="2"/>
      <c r="CS124" s="2"/>
      <c r="CT124" s="2"/>
      <c r="CU124" s="2"/>
      <c r="CV124" s="2"/>
      <c r="CW124" s="2"/>
      <c r="CX124" s="2"/>
      <c r="CY124" s="2"/>
    </row>
    <row r="125" spans="44:103" ht="13.5">
      <c r="AR125"/>
      <c r="AX125" s="2"/>
      <c r="BA125" s="2"/>
      <c r="CJ125" t="s">
        <v>680</v>
      </c>
      <c r="CN125" s="2"/>
      <c r="CP125" s="2"/>
      <c r="CS125" s="2"/>
      <c r="CT125" s="2"/>
      <c r="CU125" s="2"/>
      <c r="CV125" s="2"/>
      <c r="CW125" s="2"/>
      <c r="CX125" s="2"/>
      <c r="CY125" s="2"/>
    </row>
    <row r="126" spans="44:103" ht="13.5">
      <c r="AR126"/>
      <c r="AX126" s="2"/>
      <c r="BA126" s="2"/>
      <c r="CJ126" t="s">
        <v>680</v>
      </c>
      <c r="CN126" s="2"/>
      <c r="CP126" s="2"/>
      <c r="CS126" s="2"/>
      <c r="CT126" s="2"/>
      <c r="CU126" s="2"/>
      <c r="CV126" s="2"/>
      <c r="CW126" s="2"/>
      <c r="CX126" s="2"/>
      <c r="CY126" s="2"/>
    </row>
    <row r="127" spans="44:94" ht="13.5">
      <c r="AR127"/>
      <c r="AX127" s="2"/>
      <c r="BA127" s="2"/>
      <c r="CJ127" t="s">
        <v>680</v>
      </c>
      <c r="CN127" s="2"/>
      <c r="CP127" s="2"/>
    </row>
    <row r="128" spans="44:94" ht="13.5">
      <c r="AR128"/>
      <c r="AX128" s="2"/>
      <c r="BA128" s="2"/>
      <c r="CJ128" t="s">
        <v>680</v>
      </c>
      <c r="CN128" s="2"/>
      <c r="CP128" s="2"/>
    </row>
    <row r="129" spans="44:94" ht="13.5">
      <c r="AR129"/>
      <c r="AX129" s="2"/>
      <c r="BA129" s="2"/>
      <c r="CJ129" t="s">
        <v>680</v>
      </c>
      <c r="CN129" s="2"/>
      <c r="CP129" s="2"/>
    </row>
    <row r="130" spans="44:94" ht="13.5">
      <c r="AR130"/>
      <c r="AX130" s="2"/>
      <c r="BA130" s="2"/>
      <c r="CJ130" t="s">
        <v>680</v>
      </c>
      <c r="CN130" s="2"/>
      <c r="CP130" s="2"/>
    </row>
    <row r="131" spans="44:94" ht="13.5">
      <c r="AR131"/>
      <c r="AX131" s="2"/>
      <c r="BA131" s="2"/>
      <c r="CJ131" t="s">
        <v>680</v>
      </c>
      <c r="CN131" s="2"/>
      <c r="CP131" s="2"/>
    </row>
    <row r="132" spans="44:94" ht="13.5">
      <c r="AR132"/>
      <c r="AX132" s="2"/>
      <c r="BA132" s="2"/>
      <c r="CJ132" t="s">
        <v>680</v>
      </c>
      <c r="CN132" s="2"/>
      <c r="CP132" s="2"/>
    </row>
    <row r="133" spans="44:94" ht="13.5">
      <c r="AR133"/>
      <c r="AX133" s="2"/>
      <c r="BA133" s="2"/>
      <c r="CJ133" t="s">
        <v>680</v>
      </c>
      <c r="CN133" s="2"/>
      <c r="CP133" s="2"/>
    </row>
    <row r="134" spans="44:94" ht="13.5">
      <c r="AR134"/>
      <c r="AX134" s="2"/>
      <c r="BA134" s="2"/>
      <c r="CJ134" t="s">
        <v>680</v>
      </c>
      <c r="CN134" s="2"/>
      <c r="CP134" s="2"/>
    </row>
    <row r="135" spans="44:94" ht="13.5">
      <c r="AR135"/>
      <c r="AX135" s="2"/>
      <c r="BA135" s="2"/>
      <c r="CJ135" t="s">
        <v>680</v>
      </c>
      <c r="CN135" s="2"/>
      <c r="CP135" s="2"/>
    </row>
    <row r="136" spans="44:94" ht="13.5">
      <c r="AR136"/>
      <c r="AX136" s="2"/>
      <c r="BA136" s="2"/>
      <c r="CJ136" t="s">
        <v>680</v>
      </c>
      <c r="CN136" s="2"/>
      <c r="CP136" s="2"/>
    </row>
    <row r="137" spans="44:94" ht="13.5">
      <c r="AR137"/>
      <c r="AX137" s="2"/>
      <c r="BA137" s="2"/>
      <c r="CJ137" t="s">
        <v>680</v>
      </c>
      <c r="CN137" s="2"/>
      <c r="CP137" s="2"/>
    </row>
    <row r="138" spans="44:94" ht="13.5">
      <c r="AR138"/>
      <c r="AX138" s="2"/>
      <c r="BA138" s="2"/>
      <c r="CJ138" t="s">
        <v>680</v>
      </c>
      <c r="CN138" s="2"/>
      <c r="CP138" s="2"/>
    </row>
    <row r="139" spans="44:94" ht="13.5">
      <c r="AR139"/>
      <c r="AX139" s="2"/>
      <c r="BA139" s="2"/>
      <c r="CJ139" t="s">
        <v>680</v>
      </c>
      <c r="CN139" s="2"/>
      <c r="CP139" s="2"/>
    </row>
    <row r="140" spans="44:94" ht="13.5">
      <c r="AR140"/>
      <c r="AX140" s="2"/>
      <c r="BA140" s="2"/>
      <c r="CJ140" t="s">
        <v>680</v>
      </c>
      <c r="CN140" s="2"/>
      <c r="CP140" s="2"/>
    </row>
    <row r="141" spans="44:94" ht="13.5">
      <c r="AR141"/>
      <c r="AX141" s="2"/>
      <c r="BA141" s="2"/>
      <c r="CJ141" t="s">
        <v>680</v>
      </c>
      <c r="CN141" s="2"/>
      <c r="CP141" s="2"/>
    </row>
    <row r="142" spans="44:94" ht="13.5">
      <c r="AR142"/>
      <c r="AX142" s="2"/>
      <c r="BA142" s="2"/>
      <c r="CJ142" t="s">
        <v>680</v>
      </c>
      <c r="CN142" s="2"/>
      <c r="CP142" s="2"/>
    </row>
    <row r="143" spans="50:94" ht="13.5">
      <c r="AX143" s="2"/>
      <c r="BA143" s="2"/>
      <c r="CN143" s="2"/>
      <c r="CP143" s="2"/>
    </row>
    <row r="144" spans="50:94" ht="13.5">
      <c r="AX144" s="2"/>
      <c r="BA144" s="2"/>
      <c r="CN144" s="2"/>
      <c r="CP144" s="2"/>
    </row>
    <row r="145" spans="50:94" ht="13.5">
      <c r="AX145" s="2"/>
      <c r="BA145" s="2"/>
      <c r="CN145" s="2"/>
      <c r="CP145" s="2"/>
    </row>
    <row r="146" spans="50:94" ht="13.5">
      <c r="AX146" s="2"/>
      <c r="BA146" s="2"/>
      <c r="CN146" s="2"/>
      <c r="CP146" s="2"/>
    </row>
    <row r="147" spans="50:94" ht="13.5">
      <c r="AX147" s="2"/>
      <c r="BA147" s="2"/>
      <c r="CN147" s="2"/>
      <c r="CP147" s="2"/>
    </row>
    <row r="148" spans="50:94" ht="13.5">
      <c r="AX148" s="2"/>
      <c r="BA148" s="2"/>
      <c r="CN148" s="2"/>
      <c r="CP148" s="2"/>
    </row>
    <row r="149" spans="50:94" ht="13.5">
      <c r="AX149" s="2"/>
      <c r="BA149" s="2"/>
      <c r="CN149" s="2"/>
      <c r="CP149" s="2"/>
    </row>
    <row r="150" spans="50:94" ht="13.5">
      <c r="AX150" s="2"/>
      <c r="BA150" s="2"/>
      <c r="CN150" s="2"/>
      <c r="CP150" s="2"/>
    </row>
    <row r="151" spans="50:94" ht="13.5">
      <c r="AX151" s="2"/>
      <c r="BA151" s="2"/>
      <c r="CN151" s="2"/>
      <c r="CP151" s="2"/>
    </row>
    <row r="152" spans="50:94" ht="13.5">
      <c r="AX152" s="2"/>
      <c r="BA152" s="2"/>
      <c r="CN152" s="2"/>
      <c r="CP152" s="2"/>
    </row>
    <row r="153" spans="50:94" ht="13.5">
      <c r="AX153" s="2"/>
      <c r="BA153" s="2"/>
      <c r="CN153" s="2"/>
      <c r="CP153" s="2"/>
    </row>
    <row r="154" spans="50:94" ht="13.5">
      <c r="AX154" s="2"/>
      <c r="BA154" s="2"/>
      <c r="CN154" s="2"/>
      <c r="CP154" s="2"/>
    </row>
    <row r="155" spans="50:94" ht="13.5">
      <c r="AX155" s="2"/>
      <c r="BA155" s="2"/>
      <c r="CN155" s="2"/>
      <c r="CP155" s="2"/>
    </row>
    <row r="156" spans="50:94" ht="13.5">
      <c r="AX156" s="2"/>
      <c r="CN156" s="2"/>
      <c r="CP156" s="2"/>
    </row>
    <row r="157" spans="50:94" ht="13.5">
      <c r="AX157" s="2"/>
      <c r="CN157" s="2"/>
      <c r="CP157" s="2"/>
    </row>
    <row r="158" spans="50:94" ht="13.5">
      <c r="AX158" s="2"/>
      <c r="CN158" s="2"/>
      <c r="CP158" s="2"/>
    </row>
    <row r="159" spans="50:94" ht="13.5">
      <c r="AX159" s="2"/>
      <c r="CN159" s="2"/>
      <c r="CP159" s="2"/>
    </row>
    <row r="160" spans="50:94" ht="13.5">
      <c r="AX160" s="2"/>
      <c r="CN160" s="2"/>
      <c r="CP160" s="2"/>
    </row>
    <row r="161" spans="50:94" ht="13.5">
      <c r="AX161" s="2"/>
      <c r="CP161" s="2"/>
    </row>
    <row r="162" spans="50:94" ht="13.5">
      <c r="AX162" s="2"/>
      <c r="CP162" s="2"/>
    </row>
    <row r="163" spans="50:94" ht="13.5">
      <c r="AX163" s="2"/>
      <c r="CP163" s="2"/>
    </row>
    <row r="164" spans="50:94" ht="13.5">
      <c r="AX164" s="2"/>
      <c r="CP164" s="2"/>
    </row>
    <row r="165" spans="50:94" ht="13.5">
      <c r="AX165" s="2"/>
      <c r="CP165" s="2"/>
    </row>
    <row r="166" spans="50:94" ht="13.5">
      <c r="AX166" s="2"/>
      <c r="CP166" s="2"/>
    </row>
    <row r="167" spans="50:94" ht="13.5">
      <c r="AX167" s="2"/>
      <c r="CP167" s="2"/>
    </row>
    <row r="168" spans="50:94" ht="13.5">
      <c r="AX168" s="2"/>
      <c r="CP168" s="2"/>
    </row>
    <row r="169" spans="50:94" ht="13.5">
      <c r="AX169" s="2"/>
      <c r="CP169" s="2"/>
    </row>
    <row r="170" spans="50:94" ht="13.5">
      <c r="AX170" s="2"/>
      <c r="CP170" s="2"/>
    </row>
    <row r="171" spans="50:94" ht="13.5">
      <c r="AX171" s="2"/>
      <c r="CP171" s="2"/>
    </row>
    <row r="172" spans="50:94" ht="13.5">
      <c r="AX172" s="2"/>
      <c r="CP172" s="2"/>
    </row>
    <row r="173" spans="50:94" ht="13.5">
      <c r="AX173" s="2"/>
      <c r="CP173" s="2"/>
    </row>
    <row r="174" spans="50:94" ht="13.5">
      <c r="AX174" s="2"/>
      <c r="CP174" s="2"/>
    </row>
    <row r="175" ht="13.5">
      <c r="CP175" s="2"/>
    </row>
    <row r="176" ht="13.5">
      <c r="CP176" s="2"/>
    </row>
    <row r="177" ht="13.5">
      <c r="CP177" s="2"/>
    </row>
    <row r="178" ht="13.5">
      <c r="CP178" s="2"/>
    </row>
  </sheetData>
  <autoFilter ref="A4:HD142"/>
  <mergeCells count="3">
    <mergeCell ref="AY1:AY3"/>
    <mergeCell ref="AZ1:BA2"/>
    <mergeCell ref="CZ1:DA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uds</dc:creator>
  <cp:keywords/>
  <dc:description/>
  <cp:lastModifiedBy>uds</cp:lastModifiedBy>
  <dcterms:created xsi:type="dcterms:W3CDTF">2011-12-05T03:03:24Z</dcterms:created>
  <dcterms:modified xsi:type="dcterms:W3CDTF">2012-02-19T05:49:17Z</dcterms:modified>
  <cp:category/>
  <cp:version/>
  <cp:contentType/>
  <cp:contentStatus/>
</cp:coreProperties>
</file>